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510" windowWidth="10845" windowHeight="86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<sst xmlns="http://schemas.openxmlformats.org/spreadsheetml/2006/main" count="1453" uniqueCount="729">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</sst>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H86">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132397</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102127</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13828</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1005</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1949</v>
      </c>
      <c r="J16" s="18">
        <f>SUM(I19:I21)</f>
        <v>7529</v>
      </c>
      <c r="K16" s="12">
        <v>5331</v>
      </c>
      <c r="L16" s="18">
        <f>SUM(K19:K21)</f>
        <v>21795</v>
      </c>
      <c r="M16" s="12">
        <v>6357</v>
      </c>
      <c r="N16" s="18">
        <f>SUM(M19:M21)</f>
        <v>29253</v>
      </c>
      <c r="O16" s="13">
        <v>5486</v>
      </c>
      <c r="P16" s="18">
        <f>SUM(O19:O21)</f>
        <v>26883</v>
      </c>
      <c r="Q16" s="13">
        <v>3834</v>
      </c>
      <c r="R16" s="18">
        <f>SUM(Q19:Q21)</f>
        <v>19140</v>
      </c>
      <c r="S16" s="13">
        <v>2279</v>
      </c>
      <c r="T16" s="18">
        <f>SUM(S19:S21)</f>
        <v>11783</v>
      </c>
      <c r="U16" s="13">
        <v>1091</v>
      </c>
      <c r="V16" s="18">
        <f>SUM(U19:U21)</f>
        <v>5722</v>
      </c>
      <c r="W16" s="13">
        <v>637</v>
      </c>
      <c r="X16" s="18">
        <f>SUM(W19:W21)</f>
        <v>3483</v>
      </c>
      <c r="Y16" s="13">
        <v>610</v>
      </c>
      <c r="Z16" s="18">
        <f>SUM(Y19:Y21)</f>
        <v>3270</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-1949</v>
      </c>
      <c r="K18" s="12"/>
      <c r="L18" s="18">
        <f>(K15-1)*K16+K15*(K17+K18)</f>
        <v>5331</v>
      </c>
      <c r="M18" s="12"/>
      <c r="N18" s="18">
        <f>(M15-1)*M16+M15*(M17+M18)</f>
        <v>12714</v>
      </c>
      <c r="O18" s="13"/>
      <c r="P18" s="18">
        <f>(O15-1)*O16+O15*(O17+O18)</f>
        <v>16458</v>
      </c>
      <c r="Q18" s="13"/>
      <c r="R18" s="18">
        <f>(Q15-1)*Q16+Q15*(Q17+Q18)</f>
        <v>15336</v>
      </c>
      <c r="S18" s="13"/>
      <c r="T18" s="18">
        <f>(S15-1)*S16+S15*(S17+S18)</f>
        <v>11395</v>
      </c>
      <c r="U18" s="13"/>
      <c r="V18" s="18">
        <f>(U15-1)*U16+U15*(U17+U18)</f>
        <v>6546</v>
      </c>
      <c r="W18" s="13"/>
      <c r="X18" s="18">
        <f>(W15-1)*W16+W15*(W17+W18)</f>
        <v>4459</v>
      </c>
      <c r="Y18" s="13"/>
      <c r="Z18" s="18">
        <f>(Y15-1)*Y16+Y15*(Y17+Y18)</f>
        <v>4880</v>
      </c>
      <c r="AA18" s="135"/>
    </row>
    <row r="19" spans="1:27" ht="33.75">
      <c r="A19" s="160"/>
      <c r="B19" s="135"/>
      <c r="C19" s="121"/>
      <c r="D19" s="153"/>
      <c r="E19" s="127"/>
      <c r="F19" s="11" t="s">
        <v>16</v>
      </c>
      <c r="G19" s="50" t="s">
        <v>579</v>
      </c>
      <c r="H19" s="94" t="s">
        <v>710</v>
      </c>
      <c r="I19" s="44">
        <v>7529</v>
      </c>
      <c r="J19" s="22" t="s">
        <v>73</v>
      </c>
      <c r="K19" s="12">
        <v>21795</v>
      </c>
      <c r="L19" s="22" t="s">
        <v>74</v>
      </c>
      <c r="M19" s="12">
        <v>29253</v>
      </c>
      <c r="N19" s="22" t="s">
        <v>75</v>
      </c>
      <c r="O19" s="13">
        <v>26883</v>
      </c>
      <c r="P19" s="22" t="s">
        <v>76</v>
      </c>
      <c r="Q19" s="13">
        <v>19140</v>
      </c>
      <c r="R19" s="22" t="s">
        <v>77</v>
      </c>
      <c r="S19" s="13">
        <v>11783</v>
      </c>
      <c r="T19" s="22" t="s">
        <v>78</v>
      </c>
      <c r="U19" s="13">
        <v>5722</v>
      </c>
      <c r="V19" s="22" t="s">
        <v>79</v>
      </c>
      <c r="W19" s="13">
        <v>3483</v>
      </c>
      <c r="X19" s="22" t="s">
        <v>80</v>
      </c>
      <c r="Y19" s="13">
        <v>3270</v>
      </c>
      <c r="Z19" s="22" t="s">
        <v>81</v>
      </c>
      <c r="AA19" s="135"/>
    </row>
    <row r="20" spans="1:27" ht="22.5">
      <c r="A20" s="160"/>
      <c r="B20" s="135"/>
      <c r="C20" s="121"/>
      <c r="D20" s="153"/>
      <c r="E20" s="127"/>
      <c r="F20" s="11" t="s">
        <v>19</v>
      </c>
      <c r="G20" s="50" t="s">
        <v>579</v>
      </c>
      <c r="H20" s="25" t="s">
        <v>65</v>
      </c>
      <c r="I20" s="44"/>
      <c r="J20" s="28">
        <f>IF(J18=0,"",J16/J18)</f>
        <v>-3.8630066700872243</v>
      </c>
      <c r="K20" s="12"/>
      <c r="L20" s="28">
        <f>IF(L18=0,"",L16/L18)</f>
        <v>4.088351153629713</v>
      </c>
      <c r="M20" s="12"/>
      <c r="N20" s="28">
        <f>IF(N18=0,"",N16/N18)</f>
        <v>2.300849457291175</v>
      </c>
      <c r="O20" s="13"/>
      <c r="P20" s="28">
        <f>IF(P18=0,"",P16/P18)</f>
        <v>1.6334305504921618</v>
      </c>
      <c r="Q20" s="13"/>
      <c r="R20" s="28">
        <f>IF(R18=0,"",R16/R18)</f>
        <v>1.2480438184663536</v>
      </c>
      <c r="S20" s="13"/>
      <c r="T20" s="28">
        <f>IF(T18=0,"",T16/T18)</f>
        <v>1.034050021939447</v>
      </c>
      <c r="U20" s="13"/>
      <c r="V20" s="28">
        <f>IF(V18=0,"",V16/V18)</f>
        <v>0.8741216009776963</v>
      </c>
      <c r="W20" s="13"/>
      <c r="X20" s="28">
        <f>IF(X18=0,"",X16/X18)</f>
        <v>0.7811168423413322</v>
      </c>
      <c r="Y20" s="13"/>
      <c r="Z20" s="28">
        <f>IF(Z18=0,"",Z16/Z18)</f>
        <v>0.6700819672131147</v>
      </c>
      <c r="AA20" s="135"/>
    </row>
    <row r="21" spans="1:27" ht="22.5">
      <c r="A21" s="160"/>
      <c r="B21" s="135"/>
      <c r="C21" s="121"/>
      <c r="D21" s="153"/>
      <c r="E21" s="127"/>
      <c r="F21" s="11" t="s">
        <v>17</v>
      </c>
      <c r="G21" s="50" t="s">
        <v>579</v>
      </c>
      <c r="H21" s="42" t="s">
        <v>692</v>
      </c>
      <c r="I21" s="44"/>
      <c r="J21" s="29">
        <f>IF(J20&gt;3,(100*$J$16/$I$22),0)</f>
        <v>0</v>
      </c>
      <c r="K21" s="14"/>
      <c r="L21" s="29">
        <f>IF(L20&gt;3,(100*$L$16/$I$22),0)</f>
        <v>16.46185336525752</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132397</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3810</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132397</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1220</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51497</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764</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41057</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2117</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132397</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190</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132397</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85238</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864</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38</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14979</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51</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132397</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712</v>
      </c>
      <c r="C41" s="120">
        <f>IF($C$11="","",$C$11)</f>
        <v>2005</v>
      </c>
      <c r="D41" s="131" t="s">
        <v>653</v>
      </c>
      <c r="E41" s="126" t="s">
        <v>708</v>
      </c>
      <c r="F41" s="23" t="s">
        <v>120</v>
      </c>
      <c r="G41" s="50" t="s">
        <v>12</v>
      </c>
      <c r="H41" s="4" t="s">
        <v>131</v>
      </c>
      <c r="I41" s="83">
        <v>0.05568122498694971</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0.3271271967983296</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13.920306246737429</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85.11223246911432</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14.887767530885679</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45320</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42637</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40063</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40354</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39</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41</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94742</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101944</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48257</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52129</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46485</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49815</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2.8</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14.52</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5765175</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4340.863355910936</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82544.379</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163285.25005</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105566</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121850</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136167</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1160</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11142</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9763</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11364</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13676</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9986</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10152</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3061</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3324</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148</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132397</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92759</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27861</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25692</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57.733481387250826</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136167</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3</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4340.863355910936</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2.536884972294546</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3.8520510283465637</v>
      </c>
      <c r="H11" s="54" t="s">
        <v>137</v>
      </c>
      <c r="I11" s="68">
        <f>IF(Datos!C39="","",Datos!C39)</f>
        <v>2005</v>
      </c>
      <c r="J11" s="68" t="str">
        <f>IF(Datos!D39="","",Datos!D39)</f>
        <v>Municipio</v>
      </c>
    </row>
    <row r="12" spans="1:10" ht="11.25">
      <c r="A12" s="34" t="s">
        <v>611</v>
      </c>
      <c r="B12" s="96" t="s">
        <v>231</v>
      </c>
      <c r="C12" s="96">
        <v>9</v>
      </c>
      <c r="D12" s="95" t="s">
        <v>711</v>
      </c>
      <c r="E12" s="33" t="s">
        <v>125</v>
      </c>
      <c r="F12" s="61" t="s">
        <v>631</v>
      </c>
      <c r="G12" s="31">
        <f>IF(Datos!I44=0,"",Datos!I41*Datos!I44/100)</f>
        <v>0.04739153365254321</v>
      </c>
      <c r="H12" s="54" t="s">
        <v>12</v>
      </c>
      <c r="I12" s="68">
        <f>IF(Datos!C41="","",Datos!C41)</f>
        <v>2005</v>
      </c>
      <c r="J12" s="68" t="str">
        <f>IF(Datos!D41="","",Datos!D41)</f>
        <v>Municipio</v>
      </c>
    </row>
    <row r="13" spans="1:10" ht="11.25">
      <c r="A13" s="34" t="s">
        <v>611</v>
      </c>
      <c r="B13" s="96" t="s">
        <v>231</v>
      </c>
      <c r="C13" s="96">
        <v>9</v>
      </c>
      <c r="D13" s="95" t="s">
        <v>711</v>
      </c>
      <c r="E13" s="33" t="s">
        <v>126</v>
      </c>
      <c r="F13" s="61" t="s">
        <v>632</v>
      </c>
      <c r="G13" s="31">
        <f>IF(Datos!I45=0,"",Datos!I41*Datos!I45/100)</f>
        <v>0.008289691334406503</v>
      </c>
      <c r="H13" s="54" t="s">
        <v>12</v>
      </c>
      <c r="I13" s="68">
        <f>IF(Datos!C41="","",Datos!C41)</f>
        <v>2005</v>
      </c>
      <c r="J13" s="68" t="str">
        <f>IF(Datos!D41="","",Datos!D41)</f>
        <v>Municipio</v>
      </c>
    </row>
    <row r="14" spans="1:10" ht="11.25">
      <c r="A14" s="34" t="s">
        <v>611</v>
      </c>
      <c r="B14" s="96" t="s">
        <v>231</v>
      </c>
      <c r="C14" s="96">
        <v>9</v>
      </c>
      <c r="D14" s="95" t="s">
        <v>711</v>
      </c>
      <c r="E14" s="33" t="s">
        <v>127</v>
      </c>
      <c r="F14" s="61" t="s">
        <v>633</v>
      </c>
      <c r="G14" s="31">
        <f>IF(Datos!I44=0,"",Datos!I42*Datos!I44/100)</f>
        <v>0.27842526020869135</v>
      </c>
      <c r="H14" s="54" t="s">
        <v>12</v>
      </c>
      <c r="I14" s="68">
        <f>IF(Datos!C41="","",Datos!C41)</f>
        <v>2005</v>
      </c>
      <c r="J14" s="68" t="str">
        <f>IF(Datos!D41="","",Datos!D41)</f>
        <v>Municipio</v>
      </c>
    </row>
    <row r="15" spans="1:10" ht="11.25">
      <c r="A15" s="34" t="s">
        <v>611</v>
      </c>
      <c r="B15" s="96" t="s">
        <v>231</v>
      </c>
      <c r="C15" s="96">
        <v>9</v>
      </c>
      <c r="D15" s="95" t="s">
        <v>711</v>
      </c>
      <c r="E15" s="33" t="s">
        <v>128</v>
      </c>
      <c r="F15" s="61" t="s">
        <v>634</v>
      </c>
      <c r="G15" s="31">
        <f>IF(Datos!I45=0,"",Datos!I42*Datos!I45/100)</f>
        <v>0.04870193658963821</v>
      </c>
      <c r="H15" s="54" t="s">
        <v>12</v>
      </c>
      <c r="I15" s="68">
        <f>IF(Datos!C41="","",Datos!C41)</f>
        <v>2005</v>
      </c>
      <c r="J15" s="68" t="str">
        <f>IF(Datos!D41="","",Datos!D41)</f>
        <v>Municipio</v>
      </c>
    </row>
    <row r="16" spans="1:10" ht="11.25">
      <c r="A16" s="34" t="s">
        <v>611</v>
      </c>
      <c r="B16" s="96" t="s">
        <v>231</v>
      </c>
      <c r="C16" s="96">
        <v>9</v>
      </c>
      <c r="D16" s="95" t="s">
        <v>711</v>
      </c>
      <c r="E16" s="33" t="s">
        <v>129</v>
      </c>
      <c r="F16" s="61" t="s">
        <v>635</v>
      </c>
      <c r="G16" s="31">
        <f>IF(Datos!I44=0,"",Datos!I43*Datos!I44/100)</f>
        <v>11.847883413135802</v>
      </c>
      <c r="H16" s="54" t="s">
        <v>12</v>
      </c>
      <c r="I16" s="68">
        <f>IF(Datos!C41="","",Datos!C41)</f>
        <v>2005</v>
      </c>
      <c r="J16" s="68" t="str">
        <f>IF(Datos!D41="","",Datos!D41)</f>
        <v>Municipio</v>
      </c>
    </row>
    <row r="17" spans="1:10" ht="11.25">
      <c r="A17" s="34" t="s">
        <v>611</v>
      </c>
      <c r="B17" s="96" t="s">
        <v>231</v>
      </c>
      <c r="C17" s="96">
        <v>9</v>
      </c>
      <c r="D17" s="95" t="s">
        <v>711</v>
      </c>
      <c r="E17" s="33" t="s">
        <v>130</v>
      </c>
      <c r="F17" s="61" t="s">
        <v>636</v>
      </c>
      <c r="G17" s="31">
        <f>IF(Datos!I45=0,"",Datos!I43*Datos!I45/100)</f>
        <v>2.072422833601626</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88.47640290629624</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94.73659498544464</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53.298254006218606</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46.701745993781394</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45.38338658146965</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54.61661341853035</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49.587843877246996</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50.412156122753004</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47.94048551292091</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52.05951448707909</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625.5268397083133</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30.035899481451935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27.6975819057989</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57.733481387250826</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0.22031769812069005</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1.4761132182203207</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1.5555856190953454</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1.3933471157075772</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8.66</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148</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88.25118728689722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16.46185336525752</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97.09552741715393</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72.18604158630028</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64.80350938547741</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2012-01-17T00:03:02Z</dcterms:modified>
  <cp:category/>
  <cp:version/>
  <cp:contentType/>
  <cp:contentStatus/>
</cp:coreProperties>
</file>