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46" yWindow="300" windowWidth="15480" windowHeight="475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<sst xmlns="http://schemas.openxmlformats.org/spreadsheetml/2006/main" count="1453" uniqueCount="727">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</sst>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91">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14574</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1851</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202</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38</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171</v>
      </c>
      <c r="K16" s="12">
        <v>814</v>
      </c>
      <c r="L16" s="18">
        <f>SUM(K19:K21)</f>
        <v>3998</v>
      </c>
      <c r="M16" s="12">
        <v>1006</v>
      </c>
      <c r="N16" s="18">
        <f>SUM(M19:M21)</f>
        <v>5521</v>
      </c>
      <c r="O16" s="13">
        <v>424</v>
      </c>
      <c r="P16" s="18">
        <f>SUM(O19:O21)</f>
        <v>2314</v>
      </c>
      <c r="Q16" s="13">
        <v>170</v>
      </c>
      <c r="R16" s="18">
        <f>SUM(Q19:Q21)</f>
        <v>959</v>
      </c>
      <c r="S16" s="13">
        <v>86</v>
      </c>
      <c r="T16" s="18">
        <f>SUM(S19:S21)</f>
        <v>463</v>
      </c>
      <c r="U16" s="13">
        <v>36</v>
      </c>
      <c r="V16" s="18">
        <f>SUM(U19:U21)</f>
        <v>193</v>
      </c>
      <c r="W16" s="13">
        <v>17</v>
      </c>
      <c r="X16" s="18">
        <f>SUM(W19:W21)</f>
        <v>93</v>
      </c>
      <c r="Y16" s="13">
        <v>32</v>
      </c>
      <c r="Z16" s="18">
        <f>SUM(Y19:Y21)</f>
        <v>239</v>
      </c>
      <c r="AA16" s="132"/>
    </row>
    <row r="17" spans="1:27" ht="22.5">
      <c r="A17" s="155"/>
      <c r="B17" s="132"/>
      <c r="C17" s="118"/>
      <c r="D17" s="150"/>
      <c r="E17" s="124"/>
      <c r="F17" s="11" t="s">
        <v>14</v>
      </c>
      <c r="G17" s="49" t="s">
        <v>582</v>
      </c>
      <c r="H17" s="25" t="s">
        <v>64</v>
      </c>
      <c r="I17" s="43">
        <v>45</v>
      </c>
      <c r="J17" s="22" t="s">
        <v>83</v>
      </c>
      <c r="K17" s="12">
        <v>40</v>
      </c>
      <c r="L17" s="22" t="s">
        <v>85</v>
      </c>
      <c r="M17" s="12">
        <v>31</v>
      </c>
      <c r="N17" s="22" t="s">
        <v>95</v>
      </c>
      <c r="O17" s="13">
        <v>1</v>
      </c>
      <c r="P17" s="22" t="s">
        <v>96</v>
      </c>
      <c r="Q17" s="13">
        <v>2</v>
      </c>
      <c r="R17" s="22" t="s">
        <v>97</v>
      </c>
      <c r="S17" s="13">
        <v>0</v>
      </c>
      <c r="T17" s="22" t="s">
        <v>98</v>
      </c>
      <c r="U17" s="13">
        <v>0</v>
      </c>
      <c r="V17" s="22" t="s">
        <v>99</v>
      </c>
      <c r="W17" s="13">
        <v>0</v>
      </c>
      <c r="X17" s="22" t="s">
        <v>100</v>
      </c>
      <c r="Y17" s="13">
        <v>0</v>
      </c>
      <c r="Z17" s="22" t="s">
        <v>94</v>
      </c>
      <c r="AA17" s="132"/>
    </row>
    <row r="18" spans="1:27" ht="22.5">
      <c r="A18" s="155"/>
      <c r="B18" s="132"/>
      <c r="C18" s="118"/>
      <c r="D18" s="150"/>
      <c r="E18" s="124"/>
      <c r="F18" s="11" t="s">
        <v>15</v>
      </c>
      <c r="G18" s="49" t="s">
        <v>582</v>
      </c>
      <c r="H18" s="25" t="s">
        <v>65</v>
      </c>
      <c r="I18" s="43">
        <v>68</v>
      </c>
      <c r="J18" s="18">
        <f>(I15-1)*I16+I15*(I17+I18)</f>
        <v>113</v>
      </c>
      <c r="K18" s="12">
        <v>50</v>
      </c>
      <c r="L18" s="18">
        <f>(K15-1)*K16+K15*(K17+K18)</f>
        <v>994</v>
      </c>
      <c r="M18" s="12">
        <v>12</v>
      </c>
      <c r="N18" s="18">
        <f>(M15-1)*M16+M15*(M17+M18)</f>
        <v>2141</v>
      </c>
      <c r="O18" s="13">
        <v>7</v>
      </c>
      <c r="P18" s="18">
        <f>(O15-1)*O16+O15*(O17+O18)</f>
        <v>1304</v>
      </c>
      <c r="Q18" s="13">
        <v>0</v>
      </c>
      <c r="R18" s="18">
        <f>(Q15-1)*Q16+Q15*(Q17+Q18)</f>
        <v>690</v>
      </c>
      <c r="S18" s="13">
        <v>0</v>
      </c>
      <c r="T18" s="18">
        <f>(S15-1)*S16+S15*(S17+S18)</f>
        <v>430</v>
      </c>
      <c r="U18" s="13">
        <v>0</v>
      </c>
      <c r="V18" s="18">
        <f>(U15-1)*U16+U15*(U17+U18)</f>
        <v>216</v>
      </c>
      <c r="W18" s="13">
        <v>0</v>
      </c>
      <c r="X18" s="18">
        <f>(W15-1)*W16+W15*(W17+W18)</f>
        <v>119</v>
      </c>
      <c r="Y18" s="13">
        <v>0</v>
      </c>
      <c r="Z18" s="18">
        <f>(Y15-1)*Y16+Y15*(Y17+Y18)</f>
        <v>256</v>
      </c>
      <c r="AA18" s="132"/>
    </row>
    <row r="19" spans="1:27" ht="22.5">
      <c r="A19" s="155"/>
      <c r="B19" s="132"/>
      <c r="C19" s="118"/>
      <c r="D19" s="150"/>
      <c r="E19" s="124"/>
      <c r="F19" s="11" t="s">
        <v>16</v>
      </c>
      <c r="G19" s="49" t="s">
        <v>581</v>
      </c>
      <c r="H19" s="41" t="s">
        <v>694</v>
      </c>
      <c r="I19" s="43">
        <v>0</v>
      </c>
      <c r="J19" s="22" t="s">
        <v>74</v>
      </c>
      <c r="K19" s="12">
        <v>3641</v>
      </c>
      <c r="L19" s="22" t="s">
        <v>75</v>
      </c>
      <c r="M19" s="12">
        <v>5136</v>
      </c>
      <c r="N19" s="22" t="s">
        <v>76</v>
      </c>
      <c r="O19" s="13">
        <v>2223</v>
      </c>
      <c r="P19" s="22" t="s">
        <v>77</v>
      </c>
      <c r="Q19" s="13">
        <v>924</v>
      </c>
      <c r="R19" s="22" t="s">
        <v>78</v>
      </c>
      <c r="S19" s="13">
        <v>454</v>
      </c>
      <c r="T19" s="22" t="s">
        <v>79</v>
      </c>
      <c r="U19" s="13">
        <v>193</v>
      </c>
      <c r="V19" s="22" t="s">
        <v>80</v>
      </c>
      <c r="W19" s="13">
        <v>93</v>
      </c>
      <c r="X19" s="22" t="s">
        <v>81</v>
      </c>
      <c r="Y19" s="13">
        <v>222</v>
      </c>
      <c r="Z19" s="22" t="s">
        <v>82</v>
      </c>
      <c r="AA19" s="132"/>
    </row>
    <row r="20" spans="1:27" ht="22.5">
      <c r="A20" s="155"/>
      <c r="B20" s="132"/>
      <c r="C20" s="118"/>
      <c r="D20" s="150"/>
      <c r="E20" s="124"/>
      <c r="F20" s="11" t="s">
        <v>19</v>
      </c>
      <c r="G20" s="49" t="s">
        <v>581</v>
      </c>
      <c r="H20" s="25" t="s">
        <v>66</v>
      </c>
      <c r="I20" s="43">
        <v>171</v>
      </c>
      <c r="J20" s="28">
        <f>IF(J18=0,"",J16/J18)</f>
        <v>1.5132743362831858</v>
      </c>
      <c r="K20" s="12">
        <v>186</v>
      </c>
      <c r="L20" s="28">
        <f>IF(L18=0,"",L16/L18)</f>
        <v>4.022132796780684</v>
      </c>
      <c r="M20" s="12">
        <v>153</v>
      </c>
      <c r="N20" s="28">
        <f>IF(N18=0,"",N16/N18)</f>
        <v>2.5787015413358243</v>
      </c>
      <c r="O20" s="13">
        <v>8</v>
      </c>
      <c r="P20" s="28">
        <f>IF(P18=0,"",P16/P18)</f>
        <v>1.7745398773006136</v>
      </c>
      <c r="Q20" s="13">
        <v>6</v>
      </c>
      <c r="R20" s="28">
        <f>IF(R18=0,"",R16/R18)</f>
        <v>1.3898550724637682</v>
      </c>
      <c r="S20" s="13">
        <v>0</v>
      </c>
      <c r="T20" s="28">
        <f>IF(T18=0,"",T16/T18)</f>
        <v>1.0767441860465117</v>
      </c>
      <c r="U20" s="13">
        <v>0</v>
      </c>
      <c r="V20" s="28">
        <f>IF(V18=0,"",V16/V18)</f>
        <v>0.8935185185185185</v>
      </c>
      <c r="W20" s="13">
        <v>0</v>
      </c>
      <c r="X20" s="28">
        <f>IF(X18=0,"",X16/X18)</f>
        <v>0.7815126050420168</v>
      </c>
      <c r="Y20" s="13">
        <v>0</v>
      </c>
      <c r="Z20" s="28">
        <f>IF(Z18=0,"",Z16/Z18)</f>
        <v>0.93359375</v>
      </c>
      <c r="AA20" s="132"/>
    </row>
    <row r="21" spans="1:27" ht="22.5">
      <c r="A21" s="155"/>
      <c r="B21" s="132"/>
      <c r="C21" s="118"/>
      <c r="D21" s="150"/>
      <c r="E21" s="124"/>
      <c r="F21" s="11" t="s">
        <v>17</v>
      </c>
      <c r="G21" s="49" t="s">
        <v>581</v>
      </c>
      <c r="H21" s="41" t="s">
        <v>695</v>
      </c>
      <c r="I21" s="43">
        <v>0</v>
      </c>
      <c r="J21" s="29">
        <f>IF(J20&gt;3,100*J16/($I$22-($I$23+$I$24)),0)</f>
        <v>0</v>
      </c>
      <c r="K21" s="14">
        <v>171</v>
      </c>
      <c r="L21" s="29">
        <f>IF(L20&gt;3,100*L16/($I$22-($I$23+$I$24)),0)</f>
        <v>27.89951151430565</v>
      </c>
      <c r="M21" s="14">
        <v>232</v>
      </c>
      <c r="N21" s="29">
        <f>IF(N20&gt;3,100*N16/($I$22-($I$23+$I$24)),0)</f>
        <v>0</v>
      </c>
      <c r="O21" s="20">
        <v>83</v>
      </c>
      <c r="P21" s="29">
        <f>IF(P20&gt;3,100*P16/($I$22-($I$23+$I$24)),0)</f>
        <v>0</v>
      </c>
      <c r="Q21" s="20">
        <v>29</v>
      </c>
      <c r="R21" s="29">
        <f>IF(R20&gt;3,100*R16/($I$22-($I$23+$I$24)),0)</f>
        <v>0</v>
      </c>
      <c r="S21" s="20">
        <v>9</v>
      </c>
      <c r="T21" s="29">
        <f>IF(T20&gt;3,100*T16/($I$22-($I$23+$I$24)),0)</f>
        <v>0</v>
      </c>
      <c r="U21" s="20">
        <v>0</v>
      </c>
      <c r="V21" s="29">
        <f>IF(V20&gt;3,100*V16/($I$22-($I$23+$I$24)),0)</f>
        <v>0</v>
      </c>
      <c r="W21" s="20">
        <v>0</v>
      </c>
      <c r="X21" s="29">
        <f>IF(X20&gt;3,100*X16/($I$22-($I$23+$I$24)),0)</f>
        <v>0</v>
      </c>
      <c r="Y21" s="20">
        <v>17</v>
      </c>
      <c r="Z21" s="29">
        <f>IF(Z20&gt;3,100*Z16/($I$22-($I$23+$I$24)),0)</f>
        <v>0</v>
      </c>
      <c r="AA21" s="132"/>
    </row>
    <row r="22" spans="1:27" ht="11.25">
      <c r="A22" s="155"/>
      <c r="B22" s="132"/>
      <c r="C22" s="118"/>
      <c r="D22" s="150"/>
      <c r="E22" s="124"/>
      <c r="F22" s="11" t="s">
        <v>3</v>
      </c>
      <c r="G22" s="50" t="s">
        <v>581</v>
      </c>
      <c r="H22" s="26" t="s">
        <v>10</v>
      </c>
      <c r="I22" s="65">
        <f>IF(I11="","",+I11)</f>
        <v>14574</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244</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0</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104</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14574</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207</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1171</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238</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598</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430</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14574</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136</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14574</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3586</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38</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8</v>
      </c>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v>1841</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1</v>
      </c>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14574</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1.6</v>
      </c>
      <c r="J41" s="126"/>
      <c r="K41" s="126"/>
      <c r="L41" s="126"/>
      <c r="M41" s="126"/>
      <c r="N41" s="126"/>
      <c r="O41" s="126"/>
      <c r="P41" s="126"/>
      <c r="Q41" s="126"/>
      <c r="R41" s="126"/>
      <c r="S41" s="126"/>
      <c r="T41" s="126"/>
      <c r="U41" s="126"/>
      <c r="V41" s="126"/>
      <c r="W41" s="126"/>
      <c r="X41" s="126"/>
      <c r="Y41" s="126"/>
      <c r="Z41" s="126"/>
      <c r="AA41" s="131" t="s">
        <v>713</v>
      </c>
    </row>
    <row r="42" spans="1:27" ht="11.25">
      <c r="A42" s="155"/>
      <c r="B42" s="132"/>
      <c r="C42" s="118"/>
      <c r="D42" s="150"/>
      <c r="E42" s="124"/>
      <c r="F42" s="23" t="s">
        <v>122</v>
      </c>
      <c r="G42" s="49" t="s">
        <v>12</v>
      </c>
      <c r="H42" s="4" t="s">
        <v>133</v>
      </c>
      <c r="I42" s="82">
        <v>40.18</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23.5</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75.97783572359843</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24.022164276401565</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4722</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3877</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3610</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3299</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6</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5</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2553</v>
      </c>
      <c r="J52" s="126"/>
      <c r="K52" s="126"/>
      <c r="L52" s="126"/>
      <c r="M52" s="126"/>
      <c r="N52" s="126"/>
      <c r="O52" s="126"/>
      <c r="P52" s="126"/>
      <c r="Q52" s="126"/>
      <c r="R52" s="126"/>
      <c r="S52" s="126"/>
      <c r="T52" s="126"/>
      <c r="U52" s="126"/>
      <c r="V52" s="126"/>
      <c r="W52" s="126"/>
      <c r="X52" s="126"/>
      <c r="Y52" s="126"/>
      <c r="Z52" s="126"/>
      <c r="AA52" s="131" t="s">
        <v>717</v>
      </c>
    </row>
    <row r="53" spans="1:27" ht="11.25">
      <c r="A53" s="155"/>
      <c r="B53" s="132"/>
      <c r="C53" s="118"/>
      <c r="D53" s="150"/>
      <c r="E53" s="124"/>
      <c r="F53" s="23" t="s">
        <v>158</v>
      </c>
      <c r="G53" s="49" t="s">
        <v>581</v>
      </c>
      <c r="H53" s="4" t="s">
        <v>164</v>
      </c>
      <c r="I53" s="43">
        <v>3019</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1367</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1636</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1186</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1383</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726</v>
      </c>
      <c r="H63" s="95" t="s">
        <v>640</v>
      </c>
      <c r="I63" s="36">
        <v>315459</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726</v>
      </c>
      <c r="H64" s="95" t="s">
        <v>598</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352.79004876013056</v>
      </c>
      <c r="J73" s="126"/>
      <c r="K73" s="126"/>
      <c r="L73" s="126"/>
      <c r="M73" s="126"/>
      <c r="N73" s="126"/>
      <c r="O73" s="126"/>
      <c r="P73" s="126"/>
      <c r="Q73" s="126"/>
      <c r="R73" s="126"/>
      <c r="S73" s="126"/>
      <c r="T73" s="126"/>
      <c r="U73" s="126"/>
      <c r="V73" s="126"/>
      <c r="W73" s="126"/>
      <c r="X73" s="126"/>
      <c r="Y73" s="126"/>
      <c r="Z73" s="126"/>
      <c r="AA73" s="94" t="s">
        <v>718</v>
      </c>
    </row>
    <row r="74" spans="1:27" ht="11.25" customHeight="1">
      <c r="A74" s="120" t="s">
        <v>267</v>
      </c>
      <c r="B74" s="121" t="s">
        <v>272</v>
      </c>
      <c r="C74" s="117">
        <f>IF($C$11="","",$C$11)</f>
        <v>2000</v>
      </c>
      <c r="D74" s="128" t="s">
        <v>655</v>
      </c>
      <c r="E74" s="90" t="s">
        <v>711</v>
      </c>
      <c r="F74" s="23" t="s">
        <v>273</v>
      </c>
      <c r="G74" s="49" t="s">
        <v>581</v>
      </c>
      <c r="H74" s="41" t="s">
        <v>276</v>
      </c>
      <c r="I74" s="43">
        <v>2463</v>
      </c>
      <c r="J74" s="135"/>
      <c r="K74" s="136"/>
      <c r="L74" s="136"/>
      <c r="M74" s="136"/>
      <c r="N74" s="136"/>
      <c r="O74" s="136"/>
      <c r="P74" s="136"/>
      <c r="Q74" s="136"/>
      <c r="R74" s="136"/>
      <c r="S74" s="136"/>
      <c r="T74" s="136"/>
      <c r="U74" s="136"/>
      <c r="V74" s="136"/>
      <c r="W74" s="136"/>
      <c r="X74" s="136"/>
      <c r="Y74" s="136"/>
      <c r="Z74" s="137"/>
      <c r="AA74" s="134" t="s">
        <v>719</v>
      </c>
    </row>
    <row r="75" spans="1:27" ht="11.25">
      <c r="A75" s="120"/>
      <c r="B75" s="121"/>
      <c r="C75" s="118"/>
      <c r="D75" s="150"/>
      <c r="E75" s="91"/>
      <c r="F75" s="23" t="s">
        <v>274</v>
      </c>
      <c r="G75" s="49" t="s">
        <v>581</v>
      </c>
      <c r="H75" s="41" t="s">
        <v>277</v>
      </c>
      <c r="I75" s="43">
        <v>34</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1.3804303694681284</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720</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19196.329</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14383</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14115</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16101</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651</v>
      </c>
      <c r="J96" s="126"/>
      <c r="K96" s="126"/>
      <c r="L96" s="126"/>
      <c r="M96" s="126"/>
      <c r="N96" s="126"/>
      <c r="O96" s="126"/>
      <c r="P96" s="126"/>
      <c r="Q96" s="126"/>
      <c r="R96" s="126"/>
      <c r="S96" s="126"/>
      <c r="T96" s="126"/>
      <c r="U96" s="126"/>
      <c r="V96" s="126"/>
      <c r="W96" s="126"/>
      <c r="X96" s="126"/>
      <c r="Y96" s="126"/>
      <c r="Z96" s="126"/>
      <c r="AA96" s="121" t="s">
        <v>721</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1328</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1060</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523</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554</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430</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363</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122</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152</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86</v>
      </c>
      <c r="J108" s="126"/>
      <c r="K108" s="126"/>
      <c r="L108" s="126"/>
      <c r="M108" s="126"/>
      <c r="N108" s="126"/>
      <c r="O108" s="126"/>
      <c r="P108" s="126"/>
      <c r="Q108" s="126"/>
      <c r="R108" s="126"/>
      <c r="S108" s="126"/>
      <c r="T108" s="126"/>
      <c r="U108" s="126"/>
      <c r="V108" s="126"/>
      <c r="W108" s="126"/>
      <c r="X108" s="126"/>
      <c r="Y108" s="126"/>
      <c r="Z108" s="126"/>
      <c r="AA108" s="94" t="s">
        <v>722</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14574</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8358</v>
      </c>
      <c r="J122" s="126"/>
      <c r="K122" s="126"/>
      <c r="L122" s="126"/>
      <c r="M122" s="126"/>
      <c r="N122" s="126"/>
      <c r="O122" s="126"/>
      <c r="P122" s="126"/>
      <c r="Q122" s="126"/>
      <c r="R122" s="126"/>
      <c r="S122" s="126"/>
      <c r="T122" s="126"/>
      <c r="U122" s="126"/>
      <c r="V122" s="126"/>
      <c r="W122" s="126"/>
      <c r="X122" s="126"/>
      <c r="Y122" s="126"/>
      <c r="Z122" s="126"/>
      <c r="AA122" s="127" t="s">
        <v>723</v>
      </c>
    </row>
    <row r="123" spans="1:27" ht="11.25">
      <c r="A123" s="120"/>
      <c r="B123" s="121"/>
      <c r="C123" s="118"/>
      <c r="D123" s="121"/>
      <c r="E123" s="124"/>
      <c r="F123" s="44" t="s">
        <v>420</v>
      </c>
      <c r="G123" s="49" t="s">
        <v>581</v>
      </c>
      <c r="H123" s="41" t="s">
        <v>423</v>
      </c>
      <c r="I123" s="43">
        <v>2583</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2299</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58.41110313472122</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16101</v>
      </c>
      <c r="J126" s="126"/>
      <c r="K126" s="126"/>
      <c r="L126" s="126"/>
      <c r="M126" s="126"/>
      <c r="N126" s="126"/>
      <c r="O126" s="126"/>
      <c r="P126" s="126"/>
      <c r="Q126" s="126"/>
      <c r="R126" s="126"/>
      <c r="S126" s="126"/>
      <c r="T126" s="126"/>
      <c r="U126" s="126"/>
      <c r="V126" s="126"/>
      <c r="W126" s="126"/>
      <c r="X126" s="126"/>
      <c r="Y126" s="126"/>
      <c r="Z126" s="126"/>
      <c r="AA126" s="121" t="s">
        <v>724</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C12" sqref="C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352.79004876013056</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1.3804303694681284</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1.3804303694681284</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4.345464421510049</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0.6861534239055853</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1.215645371577575</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0.38435462842242507</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30.52789439374185</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9.652105606258148</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17.85479139504563</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5.645208604954368</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76.5479219677693</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85.20144628099173</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55.61139028475712</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44.38860971524288</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48.56081708449396</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51.43918291550604</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54.224464060529634</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45.775535939470366</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44.52554744525548</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55.47445255474452</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397.4148396579922</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30.90452261306533</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27.5065805216559</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58.41110313472122</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3.4099813121889477</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3.6580314442103745</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3.121090786295899</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86</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14.123555310952119</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27.89951151430565</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99.27611888355258</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16.87906912314725</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24.669785360484315</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2012-01-17T02:27:14Z</dcterms:modified>
  <cp:category/>
  <cp:version/>
  <cp:contentType/>
  <cp:contentStatus/>
</cp:coreProperties>
</file>