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1" yWindow="120" windowWidth="15480" windowHeight="667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<sst xmlns="http://schemas.openxmlformats.org/spreadsheetml/2006/main" count="1453" uniqueCount="727">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</sst>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652</v>
      </c>
      <c r="C6" s="182"/>
      <c r="D6" s="182"/>
      <c r="E6" s="183"/>
    </row>
    <row r="7" spans="2:5" ht="15.75">
      <c r="B7" s="176" t="s">
        <v>650</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650</v>
      </c>
      <c r="C7" s="177"/>
      <c r="D7" s="177"/>
      <c r="E7" s="70"/>
    </row>
    <row r="8" spans="2:5" ht="11.25">
      <c r="B8" s="188">
        <v>1</v>
      </c>
      <c r="C8" s="191" t="s">
        <v>632</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651</v>
      </c>
      <c r="C6" s="197"/>
      <c r="D6" s="197"/>
      <c r="E6" s="197"/>
      <c r="F6" s="70"/>
    </row>
    <row r="7" spans="2:6" ht="15.75">
      <c r="B7" s="176" t="s">
        <v>650</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650</v>
      </c>
      <c r="C7" s="177"/>
      <c r="D7" s="177"/>
      <c r="E7" s="70"/>
    </row>
    <row r="8" spans="2:5" ht="11.25">
      <c r="B8" s="188">
        <v>1</v>
      </c>
      <c r="C8" s="191" t="s">
        <v>574</v>
      </c>
      <c r="D8" s="192"/>
      <c r="E8" s="192"/>
    </row>
    <row r="9" spans="2:5" ht="11.25">
      <c r="B9" s="189"/>
      <c r="C9" s="68"/>
      <c r="D9" s="121" t="s">
        <v>606</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650</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86">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610</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656</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658</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655</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675</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655</v>
      </c>
      <c r="E11" s="123">
        <f>IF(D11="País","Nivel incorrecto",IF(D11="Entidad","Nivel incorrecto",""))</f>
      </c>
      <c r="F11" s="11" t="s">
        <v>3</v>
      </c>
      <c r="G11" s="49" t="s">
        <v>581</v>
      </c>
      <c r="H11" s="25" t="s">
        <v>10</v>
      </c>
      <c r="I11" s="43">
        <v>17977</v>
      </c>
      <c r="J11" s="170"/>
      <c r="K11" s="170"/>
      <c r="L11" s="170"/>
      <c r="M11" s="170"/>
      <c r="N11" s="170"/>
      <c r="O11" s="170"/>
      <c r="P11" s="170"/>
      <c r="Q11" s="170"/>
      <c r="R11" s="170"/>
      <c r="S11" s="170"/>
      <c r="T11" s="170"/>
      <c r="U11" s="170"/>
      <c r="V11" s="170"/>
      <c r="W11" s="170"/>
      <c r="X11" s="170"/>
      <c r="Y11" s="170"/>
      <c r="Z11" s="170"/>
      <c r="AA11" s="134" t="s">
        <v>714</v>
      </c>
    </row>
    <row r="12" spans="1:27" ht="45">
      <c r="A12" s="155"/>
      <c r="B12" s="132"/>
      <c r="C12" s="173"/>
      <c r="D12" s="150"/>
      <c r="E12" s="124"/>
      <c r="F12" s="11" t="s">
        <v>4</v>
      </c>
      <c r="G12" s="49" t="s">
        <v>581</v>
      </c>
      <c r="H12" s="41" t="s">
        <v>692</v>
      </c>
      <c r="I12" s="43">
        <v>10266</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755</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693</v>
      </c>
      <c r="I14" s="43">
        <v>202</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655</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714</v>
      </c>
    </row>
    <row r="16" spans="1:27" ht="22.5">
      <c r="A16" s="155"/>
      <c r="B16" s="132"/>
      <c r="C16" s="118"/>
      <c r="D16" s="150"/>
      <c r="E16" s="124"/>
      <c r="F16" s="11" t="s">
        <v>13</v>
      </c>
      <c r="G16" s="49" t="s">
        <v>582</v>
      </c>
      <c r="H16" s="25" t="s">
        <v>63</v>
      </c>
      <c r="I16" s="43">
        <v>0</v>
      </c>
      <c r="J16" s="18">
        <f>SUM(I19:I21)</f>
        <v>1081</v>
      </c>
      <c r="K16" s="12">
        <v>679</v>
      </c>
      <c r="L16" s="18">
        <f>SUM(K19:K21)</f>
        <v>3523</v>
      </c>
      <c r="M16" s="12">
        <v>773</v>
      </c>
      <c r="N16" s="18">
        <f>SUM(M19:M21)</f>
        <v>4429</v>
      </c>
      <c r="O16" s="13">
        <v>545</v>
      </c>
      <c r="P16" s="18">
        <f>SUM(O19:O21)</f>
        <v>3271</v>
      </c>
      <c r="Q16" s="13">
        <v>279</v>
      </c>
      <c r="R16" s="18">
        <f>SUM(Q19:Q21)</f>
        <v>1819</v>
      </c>
      <c r="S16" s="13">
        <v>185</v>
      </c>
      <c r="T16" s="18">
        <f>SUM(S19:S21)</f>
        <v>1174</v>
      </c>
      <c r="U16" s="13">
        <v>86</v>
      </c>
      <c r="V16" s="18">
        <f>SUM(U19:U21)</f>
        <v>593</v>
      </c>
      <c r="W16" s="13">
        <v>55</v>
      </c>
      <c r="X16" s="18">
        <f>SUM(W19:W21)</f>
        <v>374</v>
      </c>
      <c r="Y16" s="13">
        <v>46</v>
      </c>
      <c r="Z16" s="18">
        <f>SUM(Y19:Y21)</f>
        <v>281</v>
      </c>
      <c r="AA16" s="132"/>
    </row>
    <row r="17" spans="1:27" ht="22.5">
      <c r="A17" s="155"/>
      <c r="B17" s="132"/>
      <c r="C17" s="118"/>
      <c r="D17" s="150"/>
      <c r="E17" s="124"/>
      <c r="F17" s="11" t="s">
        <v>14</v>
      </c>
      <c r="G17" s="49" t="s">
        <v>582</v>
      </c>
      <c r="H17" s="25" t="s">
        <v>64</v>
      </c>
      <c r="I17" s="43">
        <v>266</v>
      </c>
      <c r="J17" s="22" t="s">
        <v>83</v>
      </c>
      <c r="K17" s="12">
        <v>108</v>
      </c>
      <c r="L17" s="22" t="s">
        <v>85</v>
      </c>
      <c r="M17" s="12">
        <v>52</v>
      </c>
      <c r="N17" s="22" t="s">
        <v>95</v>
      </c>
      <c r="O17" s="13">
        <v>25</v>
      </c>
      <c r="P17" s="22" t="s">
        <v>96</v>
      </c>
      <c r="Q17" s="13">
        <v>8</v>
      </c>
      <c r="R17" s="22" t="s">
        <v>97</v>
      </c>
      <c r="S17" s="13">
        <v>5</v>
      </c>
      <c r="T17" s="22" t="s">
        <v>98</v>
      </c>
      <c r="U17" s="13">
        <v>1</v>
      </c>
      <c r="V17" s="22" t="s">
        <v>99</v>
      </c>
      <c r="W17" s="13">
        <v>0</v>
      </c>
      <c r="X17" s="22" t="s">
        <v>100</v>
      </c>
      <c r="Y17" s="13">
        <v>1</v>
      </c>
      <c r="Z17" s="22" t="s">
        <v>94</v>
      </c>
      <c r="AA17" s="132"/>
    </row>
    <row r="18" spans="1:27" ht="22.5">
      <c r="A18" s="155"/>
      <c r="B18" s="132"/>
      <c r="C18" s="118"/>
      <c r="D18" s="150"/>
      <c r="E18" s="124"/>
      <c r="F18" s="11" t="s">
        <v>15</v>
      </c>
      <c r="G18" s="49" t="s">
        <v>582</v>
      </c>
      <c r="H18" s="25" t="s">
        <v>65</v>
      </c>
      <c r="I18" s="43">
        <v>168</v>
      </c>
      <c r="J18" s="18">
        <f>(I15-1)*I16+I15*(I17+I18)</f>
        <v>434</v>
      </c>
      <c r="K18" s="12">
        <v>57</v>
      </c>
      <c r="L18" s="18">
        <f>(K15-1)*K16+K15*(K17+K18)</f>
        <v>1009</v>
      </c>
      <c r="M18" s="12">
        <v>26</v>
      </c>
      <c r="N18" s="18">
        <f>(M15-1)*M16+M15*(M17+M18)</f>
        <v>1780</v>
      </c>
      <c r="O18" s="13">
        <v>16</v>
      </c>
      <c r="P18" s="18">
        <f>(O15-1)*O16+O15*(O17+O18)</f>
        <v>1799</v>
      </c>
      <c r="Q18" s="13">
        <v>3</v>
      </c>
      <c r="R18" s="18">
        <f>(Q15-1)*Q16+Q15*(Q17+Q18)</f>
        <v>1171</v>
      </c>
      <c r="S18" s="13">
        <v>0</v>
      </c>
      <c r="T18" s="18">
        <f>(S15-1)*S16+S15*(S17+S18)</f>
        <v>955</v>
      </c>
      <c r="U18" s="13">
        <v>0</v>
      </c>
      <c r="V18" s="18">
        <f>(U15-1)*U16+U15*(U17+U18)</f>
        <v>523</v>
      </c>
      <c r="W18" s="13">
        <v>0</v>
      </c>
      <c r="X18" s="18">
        <f>(W15-1)*W16+W15*(W17+W18)</f>
        <v>385</v>
      </c>
      <c r="Y18" s="13">
        <v>1</v>
      </c>
      <c r="Z18" s="18">
        <f>(Y15-1)*Y16+Y15*(Y17+Y18)</f>
        <v>386</v>
      </c>
      <c r="AA18" s="132"/>
    </row>
    <row r="19" spans="1:27" ht="22.5">
      <c r="A19" s="155"/>
      <c r="B19" s="132"/>
      <c r="C19" s="118"/>
      <c r="D19" s="150"/>
      <c r="E19" s="124"/>
      <c r="F19" s="11" t="s">
        <v>16</v>
      </c>
      <c r="G19" s="49" t="s">
        <v>581</v>
      </c>
      <c r="H19" s="41" t="s">
        <v>694</v>
      </c>
      <c r="I19" s="43">
        <v>0</v>
      </c>
      <c r="J19" s="22" t="s">
        <v>74</v>
      </c>
      <c r="K19" s="12">
        <v>2822</v>
      </c>
      <c r="L19" s="22" t="s">
        <v>75</v>
      </c>
      <c r="M19" s="12">
        <v>3929</v>
      </c>
      <c r="N19" s="22" t="s">
        <v>76</v>
      </c>
      <c r="O19" s="13">
        <v>2991</v>
      </c>
      <c r="P19" s="22" t="s">
        <v>77</v>
      </c>
      <c r="Q19" s="13">
        <v>1677</v>
      </c>
      <c r="R19" s="22" t="s">
        <v>78</v>
      </c>
      <c r="S19" s="13">
        <v>1114</v>
      </c>
      <c r="T19" s="22" t="s">
        <v>79</v>
      </c>
      <c r="U19" s="13">
        <v>570</v>
      </c>
      <c r="V19" s="22" t="s">
        <v>80</v>
      </c>
      <c r="W19" s="13">
        <v>359</v>
      </c>
      <c r="X19" s="22" t="s">
        <v>81</v>
      </c>
      <c r="Y19" s="13">
        <v>265</v>
      </c>
      <c r="Z19" s="22" t="s">
        <v>82</v>
      </c>
      <c r="AA19" s="132"/>
    </row>
    <row r="20" spans="1:27" ht="22.5">
      <c r="A20" s="155"/>
      <c r="B20" s="132"/>
      <c r="C20" s="118"/>
      <c r="D20" s="150"/>
      <c r="E20" s="124"/>
      <c r="F20" s="11" t="s">
        <v>19</v>
      </c>
      <c r="G20" s="49" t="s">
        <v>581</v>
      </c>
      <c r="H20" s="25" t="s">
        <v>66</v>
      </c>
      <c r="I20" s="43">
        <v>1081</v>
      </c>
      <c r="J20" s="28">
        <f>IF(J18=0,"",J16/J18)</f>
        <v>2.4907834101382487</v>
      </c>
      <c r="K20" s="12">
        <v>540</v>
      </c>
      <c r="L20" s="28">
        <f>IF(L18=0,"",L16/L18)</f>
        <v>3.491575817641229</v>
      </c>
      <c r="M20" s="12">
        <v>312</v>
      </c>
      <c r="N20" s="28">
        <f>IF(N18=0,"",N16/N18)</f>
        <v>2.488202247191011</v>
      </c>
      <c r="O20" s="13">
        <v>167</v>
      </c>
      <c r="P20" s="28">
        <f>IF(P18=0,"",P16/P18)</f>
        <v>1.8182323513062812</v>
      </c>
      <c r="Q20" s="13">
        <v>57</v>
      </c>
      <c r="R20" s="28">
        <f>IF(R18=0,"",R16/R18)</f>
        <v>1.5533731853116994</v>
      </c>
      <c r="S20" s="13">
        <v>28</v>
      </c>
      <c r="T20" s="28">
        <f>IF(T18=0,"",T16/T18)</f>
        <v>1.2293193717277486</v>
      </c>
      <c r="U20" s="13">
        <v>19</v>
      </c>
      <c r="V20" s="28">
        <f>IF(V18=0,"",V16/V18)</f>
        <v>1.1338432122370936</v>
      </c>
      <c r="W20" s="13">
        <v>0</v>
      </c>
      <c r="X20" s="28">
        <f>IF(X18=0,"",X16/X18)</f>
        <v>0.9714285714285714</v>
      </c>
      <c r="Y20" s="13">
        <v>3</v>
      </c>
      <c r="Z20" s="28">
        <f>IF(Z18=0,"",Z16/Z18)</f>
        <v>0.727979274611399</v>
      </c>
      <c r="AA20" s="132"/>
    </row>
    <row r="21" spans="1:27" ht="22.5">
      <c r="A21" s="155"/>
      <c r="B21" s="132"/>
      <c r="C21" s="118"/>
      <c r="D21" s="150"/>
      <c r="E21" s="124"/>
      <c r="F21" s="11" t="s">
        <v>17</v>
      </c>
      <c r="G21" s="49" t="s">
        <v>581</v>
      </c>
      <c r="H21" s="41" t="s">
        <v>695</v>
      </c>
      <c r="I21" s="43">
        <v>0</v>
      </c>
      <c r="J21" s="29">
        <f>IF(J20&gt;3,100*J16/($I$22-($I$23+$I$24)),0)</f>
        <v>0</v>
      </c>
      <c r="K21" s="14">
        <v>161</v>
      </c>
      <c r="L21" s="29">
        <f>IF(L20&gt;3,100*L16/($I$22-($I$23+$I$24)),0)</f>
        <v>20.406626506024097</v>
      </c>
      <c r="M21" s="14">
        <v>188</v>
      </c>
      <c r="N21" s="29">
        <f>IF(N20&gt;3,100*N16/($I$22-($I$23+$I$24)),0)</f>
        <v>0</v>
      </c>
      <c r="O21" s="20">
        <v>113</v>
      </c>
      <c r="P21" s="29">
        <f>IF(P20&gt;3,100*P16/($I$22-($I$23+$I$24)),0)</f>
        <v>0</v>
      </c>
      <c r="Q21" s="20">
        <v>85</v>
      </c>
      <c r="R21" s="29">
        <f>IF(R20&gt;3,100*R16/($I$22-($I$23+$I$24)),0)</f>
        <v>0</v>
      </c>
      <c r="S21" s="20">
        <v>32</v>
      </c>
      <c r="T21" s="29">
        <f>IF(T20&gt;3,100*T16/($I$22-($I$23+$I$24)),0)</f>
        <v>0</v>
      </c>
      <c r="U21" s="20">
        <v>4</v>
      </c>
      <c r="V21" s="29">
        <f>IF(V20&gt;3,100*V16/($I$22-($I$23+$I$24)),0)</f>
        <v>0</v>
      </c>
      <c r="W21" s="20">
        <v>15</v>
      </c>
      <c r="X21" s="29">
        <f>IF(X20&gt;3,100*X16/($I$22-($I$23+$I$24)),0)</f>
        <v>0</v>
      </c>
      <c r="Y21" s="20">
        <v>13</v>
      </c>
      <c r="Z21" s="29">
        <f>IF(Z20&gt;3,100*Z16/($I$22-($I$23+$I$24)),0)</f>
        <v>0</v>
      </c>
      <c r="AA21" s="132"/>
    </row>
    <row r="22" spans="1:27" ht="11.25">
      <c r="A22" s="155"/>
      <c r="B22" s="132"/>
      <c r="C22" s="118"/>
      <c r="D22" s="150"/>
      <c r="E22" s="124"/>
      <c r="F22" s="11" t="s">
        <v>3</v>
      </c>
      <c r="G22" s="50" t="s">
        <v>581</v>
      </c>
      <c r="H22" s="26" t="s">
        <v>10</v>
      </c>
      <c r="I22" s="65">
        <f>IF(I11="","",+I11)</f>
        <v>17977</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v>706</v>
      </c>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696</v>
      </c>
      <c r="I24" s="43">
        <v>7</v>
      </c>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655</v>
      </c>
      <c r="E25" s="123">
        <f>IF(D25="País","Nivel incorrecto",IF(D25="Entidad","Nivel incorrecto",""))</f>
      </c>
      <c r="F25" s="11" t="s">
        <v>48</v>
      </c>
      <c r="G25" s="49" t="s">
        <v>581</v>
      </c>
      <c r="H25" s="25" t="s">
        <v>68</v>
      </c>
      <c r="I25" s="43">
        <v>47</v>
      </c>
      <c r="J25" s="135"/>
      <c r="K25" s="136"/>
      <c r="L25" s="136"/>
      <c r="M25" s="136"/>
      <c r="N25" s="136"/>
      <c r="O25" s="136"/>
      <c r="P25" s="136"/>
      <c r="Q25" s="136"/>
      <c r="R25" s="136"/>
      <c r="S25" s="136"/>
      <c r="T25" s="136"/>
      <c r="U25" s="136"/>
      <c r="V25" s="136"/>
      <c r="W25" s="136"/>
      <c r="X25" s="136"/>
      <c r="Y25" s="136"/>
      <c r="Z25" s="137"/>
      <c r="AA25" s="134" t="s">
        <v>714</v>
      </c>
    </row>
    <row r="26" spans="1:27" ht="11.25">
      <c r="A26" s="120"/>
      <c r="B26" s="121"/>
      <c r="C26" s="118"/>
      <c r="D26" s="150"/>
      <c r="E26" s="124"/>
      <c r="F26" s="11" t="s">
        <v>3</v>
      </c>
      <c r="G26" s="49" t="s">
        <v>581</v>
      </c>
      <c r="H26" s="25" t="s">
        <v>10</v>
      </c>
      <c r="I26" s="65">
        <f>IF(I11="","",+I11)</f>
        <v>17977</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243</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655</v>
      </c>
      <c r="E28" s="123">
        <f>IF(D28="País","Nivel incorrecto",IF(D28="Entidad","Nivel incorrecto",""))</f>
      </c>
      <c r="F28" s="11" t="s">
        <v>49</v>
      </c>
      <c r="G28" s="49" t="s">
        <v>581</v>
      </c>
      <c r="H28" s="4" t="s">
        <v>70</v>
      </c>
      <c r="I28" s="43">
        <v>4724</v>
      </c>
      <c r="J28" s="135"/>
      <c r="K28" s="136"/>
      <c r="L28" s="136"/>
      <c r="M28" s="136"/>
      <c r="N28" s="136"/>
      <c r="O28" s="136"/>
      <c r="P28" s="136"/>
      <c r="Q28" s="136"/>
      <c r="R28" s="136"/>
      <c r="S28" s="136"/>
      <c r="T28" s="136"/>
      <c r="U28" s="136"/>
      <c r="V28" s="136"/>
      <c r="W28" s="136"/>
      <c r="X28" s="136"/>
      <c r="Y28" s="136"/>
      <c r="Z28" s="137"/>
      <c r="AA28" s="134" t="s">
        <v>714</v>
      </c>
    </row>
    <row r="29" spans="1:27" ht="22.5">
      <c r="A29" s="155"/>
      <c r="B29" s="132"/>
      <c r="C29" s="118"/>
      <c r="D29" s="150"/>
      <c r="E29" s="124"/>
      <c r="F29" s="23" t="s">
        <v>106</v>
      </c>
      <c r="G29" s="49" t="s">
        <v>581</v>
      </c>
      <c r="H29" s="4" t="s">
        <v>71</v>
      </c>
      <c r="I29" s="43">
        <v>240</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5897</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714</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17977</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207</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611</v>
      </c>
      <c r="C34" s="117">
        <f>IF($C$11="","",$C$11)</f>
        <v>2000</v>
      </c>
      <c r="D34" s="128" t="s">
        <v>655</v>
      </c>
      <c r="E34" s="123">
        <f>IF(D34="País","Nivel incorrecto",IF(D34="Entidad","Nivel incorrecto",""))</f>
      </c>
      <c r="F34" s="11" t="s">
        <v>3</v>
      </c>
      <c r="G34" s="49" t="s">
        <v>581</v>
      </c>
      <c r="H34" s="4" t="s">
        <v>10</v>
      </c>
      <c r="I34" s="7">
        <f>IF(I11="","",+I11)</f>
        <v>17977</v>
      </c>
      <c r="J34" s="135"/>
      <c r="K34" s="136"/>
      <c r="L34" s="136"/>
      <c r="M34" s="136"/>
      <c r="N34" s="136"/>
      <c r="O34" s="136"/>
      <c r="P34" s="136"/>
      <c r="Q34" s="136"/>
      <c r="R34" s="136"/>
      <c r="S34" s="136"/>
      <c r="T34" s="136"/>
      <c r="U34" s="136"/>
      <c r="V34" s="136"/>
      <c r="W34" s="136"/>
      <c r="X34" s="136"/>
      <c r="Y34" s="136"/>
      <c r="Z34" s="137"/>
      <c r="AA34" s="134" t="s">
        <v>714</v>
      </c>
    </row>
    <row r="35" spans="1:27" ht="22.5">
      <c r="A35" s="120"/>
      <c r="B35" s="121"/>
      <c r="C35" s="118"/>
      <c r="D35" s="150"/>
      <c r="E35" s="124"/>
      <c r="F35" s="23" t="s">
        <v>101</v>
      </c>
      <c r="G35" s="49" t="s">
        <v>581</v>
      </c>
      <c r="H35" s="48" t="s">
        <v>583</v>
      </c>
      <c r="I35" s="6">
        <v>12965</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110</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612</v>
      </c>
      <c r="C37" s="117">
        <f>IF($C$11="","",$C$11)</f>
        <v>2000</v>
      </c>
      <c r="D37" s="128" t="s">
        <v>655</v>
      </c>
      <c r="E37" s="123">
        <f>IF(D37="País","Nivel incorrecto",IF(D37="Entidad","Nivel incorrecto",""))</f>
      </c>
      <c r="F37" s="23" t="s">
        <v>111</v>
      </c>
      <c r="G37" s="49" t="s">
        <v>584</v>
      </c>
      <c r="H37" s="38" t="s">
        <v>114</v>
      </c>
      <c r="I37" s="6">
        <v>23</v>
      </c>
      <c r="J37" s="135"/>
      <c r="K37" s="136"/>
      <c r="L37" s="136"/>
      <c r="M37" s="136"/>
      <c r="N37" s="136"/>
      <c r="O37" s="136"/>
      <c r="P37" s="136"/>
      <c r="Q37" s="136"/>
      <c r="R37" s="136"/>
      <c r="S37" s="136"/>
      <c r="T37" s="136"/>
      <c r="U37" s="136"/>
      <c r="V37" s="136"/>
      <c r="W37" s="136"/>
      <c r="X37" s="136"/>
      <c r="Y37" s="136"/>
      <c r="Z37" s="137"/>
      <c r="AA37" s="134" t="s">
        <v>715</v>
      </c>
    </row>
    <row r="38" spans="1:27" ht="11.25">
      <c r="A38" s="120"/>
      <c r="B38" s="121"/>
      <c r="C38" s="119"/>
      <c r="D38" s="129"/>
      <c r="E38" s="125"/>
      <c r="F38" s="23" t="s">
        <v>112</v>
      </c>
      <c r="G38" s="49" t="s">
        <v>581</v>
      </c>
      <c r="H38" s="38" t="s">
        <v>113</v>
      </c>
      <c r="I38" s="6">
        <v>2193</v>
      </c>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655</v>
      </c>
      <c r="E39" s="123">
        <f>IF(D39="País","Nivel incorrecto",IF(D39="Entidad","Nivel incorrecto",IF(D39="Delegación de la Ciudad de México","Nivel incorrecto","")))</f>
      </c>
      <c r="F39" s="23" t="s">
        <v>115</v>
      </c>
      <c r="G39" s="49" t="s">
        <v>585</v>
      </c>
      <c r="H39" s="4" t="s">
        <v>117</v>
      </c>
      <c r="I39" s="6">
        <v>5</v>
      </c>
      <c r="J39" s="135"/>
      <c r="K39" s="136"/>
      <c r="L39" s="136"/>
      <c r="M39" s="136"/>
      <c r="N39" s="136"/>
      <c r="O39" s="136"/>
      <c r="P39" s="136"/>
      <c r="Q39" s="136"/>
      <c r="R39" s="136"/>
      <c r="S39" s="136"/>
      <c r="T39" s="136"/>
      <c r="U39" s="136"/>
      <c r="V39" s="136"/>
      <c r="W39" s="136"/>
      <c r="X39" s="136"/>
      <c r="Y39" s="136"/>
      <c r="Z39" s="137"/>
      <c r="AA39" s="134" t="s">
        <v>716</v>
      </c>
    </row>
    <row r="40" spans="1:27" ht="11.25">
      <c r="A40" s="120"/>
      <c r="B40" s="121"/>
      <c r="C40" s="119"/>
      <c r="D40" s="133"/>
      <c r="E40" s="125"/>
      <c r="F40" s="23" t="s">
        <v>116</v>
      </c>
      <c r="G40" s="49" t="s">
        <v>581</v>
      </c>
      <c r="H40" s="4" t="s">
        <v>118</v>
      </c>
      <c r="I40" s="7">
        <f>IF(I11="","",+I11)</f>
        <v>17977</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712</v>
      </c>
      <c r="C41" s="117">
        <f>IF($C$11="","",$C$11)</f>
        <v>2000</v>
      </c>
      <c r="D41" s="128" t="s">
        <v>655</v>
      </c>
      <c r="E41" s="123" t="s">
        <v>711</v>
      </c>
      <c r="F41" s="23" t="s">
        <v>121</v>
      </c>
      <c r="G41" s="49" t="s">
        <v>12</v>
      </c>
      <c r="H41" s="4" t="s">
        <v>132</v>
      </c>
      <c r="I41" s="82">
        <v>0</v>
      </c>
      <c r="J41" s="126"/>
      <c r="K41" s="126"/>
      <c r="L41" s="126"/>
      <c r="M41" s="126"/>
      <c r="N41" s="126"/>
      <c r="O41" s="126"/>
      <c r="P41" s="126"/>
      <c r="Q41" s="126"/>
      <c r="R41" s="126"/>
      <c r="S41" s="126"/>
      <c r="T41" s="126"/>
      <c r="U41" s="126"/>
      <c r="V41" s="126"/>
      <c r="W41" s="126"/>
      <c r="X41" s="126"/>
      <c r="Y41" s="126"/>
      <c r="Z41" s="126"/>
      <c r="AA41" s="131" t="s">
        <v>713</v>
      </c>
    </row>
    <row r="42" spans="1:27" ht="11.25">
      <c r="A42" s="155"/>
      <c r="B42" s="132"/>
      <c r="C42" s="118"/>
      <c r="D42" s="150"/>
      <c r="E42" s="124"/>
      <c r="F42" s="23" t="s">
        <v>122</v>
      </c>
      <c r="G42" s="49" t="s">
        <v>12</v>
      </c>
      <c r="H42" s="4" t="s">
        <v>133</v>
      </c>
      <c r="I42" s="82">
        <v>0</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12.5</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83.2</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16.8</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655</v>
      </c>
      <c r="E46" s="123">
        <f>IF(D46="País","Nivel incorrecto",IF(D46="Entidad","Nivel incorrecto",""))</f>
      </c>
      <c r="F46" s="23" t="s">
        <v>142</v>
      </c>
      <c r="G46" s="49" t="s">
        <v>581</v>
      </c>
      <c r="H46" s="4" t="s">
        <v>148</v>
      </c>
      <c r="I46" s="43">
        <v>5831</v>
      </c>
      <c r="J46" s="126"/>
      <c r="K46" s="126"/>
      <c r="L46" s="126"/>
      <c r="M46" s="126"/>
      <c r="N46" s="126"/>
      <c r="O46" s="126"/>
      <c r="P46" s="126"/>
      <c r="Q46" s="126"/>
      <c r="R46" s="126"/>
      <c r="S46" s="126"/>
      <c r="T46" s="126"/>
      <c r="U46" s="126"/>
      <c r="V46" s="126"/>
      <c r="W46" s="126"/>
      <c r="X46" s="126"/>
      <c r="Y46" s="126"/>
      <c r="Z46" s="126"/>
      <c r="AA46" s="134" t="s">
        <v>714</v>
      </c>
    </row>
    <row r="47" spans="1:27" ht="11.25">
      <c r="A47" s="155"/>
      <c r="B47" s="132"/>
      <c r="C47" s="118"/>
      <c r="D47" s="150"/>
      <c r="E47" s="124"/>
      <c r="F47" s="23" t="s">
        <v>143</v>
      </c>
      <c r="G47" s="49" t="s">
        <v>581</v>
      </c>
      <c r="H47" s="4" t="s">
        <v>149</v>
      </c>
      <c r="I47" s="43">
        <v>5409</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5199</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5131</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3</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6</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655</v>
      </c>
      <c r="E52" s="123">
        <f>IF(D52="País","Nivel incorrecto",IF(D52="Entidad","Nivel incorrecto",""))</f>
      </c>
      <c r="F52" s="23" t="s">
        <v>157</v>
      </c>
      <c r="G52" s="49" t="s">
        <v>581</v>
      </c>
      <c r="H52" s="4" t="s">
        <v>165</v>
      </c>
      <c r="I52" s="43">
        <v>10560</v>
      </c>
      <c r="J52" s="126"/>
      <c r="K52" s="126"/>
      <c r="L52" s="126"/>
      <c r="M52" s="126"/>
      <c r="N52" s="126"/>
      <c r="O52" s="126"/>
      <c r="P52" s="126"/>
      <c r="Q52" s="126"/>
      <c r="R52" s="126"/>
      <c r="S52" s="126"/>
      <c r="T52" s="126"/>
      <c r="U52" s="126"/>
      <c r="V52" s="126"/>
      <c r="W52" s="126"/>
      <c r="X52" s="126"/>
      <c r="Y52" s="126"/>
      <c r="Z52" s="126"/>
      <c r="AA52" s="131" t="s">
        <v>717</v>
      </c>
    </row>
    <row r="53" spans="1:27" ht="11.25">
      <c r="A53" s="155"/>
      <c r="B53" s="132"/>
      <c r="C53" s="118"/>
      <c r="D53" s="150"/>
      <c r="E53" s="124"/>
      <c r="F53" s="23" t="s">
        <v>158</v>
      </c>
      <c r="G53" s="49" t="s">
        <v>581</v>
      </c>
      <c r="H53" s="4" t="s">
        <v>164</v>
      </c>
      <c r="I53" s="43">
        <v>12276</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5437</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6356</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5123</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5920</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648</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655</v>
      </c>
      <c r="E61" s="123">
        <f>IF(D61="País","Nivel incorrecto",IF(D61="Entidad","Nivel incorrecto",IF(D61="Delegación de la Ciudad de México","Nivel incorrecto","")))</f>
      </c>
      <c r="F61" s="23" t="s">
        <v>226</v>
      </c>
      <c r="G61" s="96" t="s">
        <v>587</v>
      </c>
      <c r="H61" s="95" t="s">
        <v>596</v>
      </c>
      <c r="I61" s="36">
        <v>1.49</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96" t="s">
        <v>587</v>
      </c>
      <c r="H62" s="95" t="s">
        <v>597</v>
      </c>
      <c r="I62" s="36">
        <v>8.11</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711</v>
      </c>
      <c r="F63" s="23" t="s">
        <v>236</v>
      </c>
      <c r="G63" s="96" t="s">
        <v>726</v>
      </c>
      <c r="H63" s="95" t="s">
        <v>640</v>
      </c>
      <c r="I63" s="36">
        <v>946376</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6" t="s">
        <v>726</v>
      </c>
      <c r="H64" s="95" t="s">
        <v>598</v>
      </c>
      <c r="I64" s="36">
        <v>316224</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588</v>
      </c>
      <c r="H65" s="48" t="s">
        <v>599</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588</v>
      </c>
      <c r="H66" s="48" t="s">
        <v>600</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588</v>
      </c>
      <c r="H67" s="48" t="s">
        <v>601</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588</v>
      </c>
      <c r="H68" s="48" t="s">
        <v>602</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588</v>
      </c>
      <c r="H69" s="48" t="s">
        <v>603</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588</v>
      </c>
      <c r="H70" s="48" t="s">
        <v>604</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858.8092047421375</v>
      </c>
      <c r="J73" s="126"/>
      <c r="K73" s="126"/>
      <c r="L73" s="126"/>
      <c r="M73" s="126"/>
      <c r="N73" s="126"/>
      <c r="O73" s="126"/>
      <c r="P73" s="126"/>
      <c r="Q73" s="126"/>
      <c r="R73" s="126"/>
      <c r="S73" s="126"/>
      <c r="T73" s="126"/>
      <c r="U73" s="126"/>
      <c r="V73" s="126"/>
      <c r="W73" s="126"/>
      <c r="X73" s="126"/>
      <c r="Y73" s="126"/>
      <c r="Z73" s="126"/>
      <c r="AA73" s="94" t="s">
        <v>718</v>
      </c>
    </row>
    <row r="74" spans="1:27" ht="11.25" customHeight="1">
      <c r="A74" s="120" t="s">
        <v>267</v>
      </c>
      <c r="B74" s="121" t="s">
        <v>272</v>
      </c>
      <c r="C74" s="117">
        <f>IF($C$11="","",$C$11)</f>
        <v>2000</v>
      </c>
      <c r="D74" s="128" t="s">
        <v>655</v>
      </c>
      <c r="E74" s="90" t="s">
        <v>711</v>
      </c>
      <c r="F74" s="23" t="s">
        <v>273</v>
      </c>
      <c r="G74" s="49" t="s">
        <v>581</v>
      </c>
      <c r="H74" s="41" t="s">
        <v>276</v>
      </c>
      <c r="I74" s="43">
        <v>5966</v>
      </c>
      <c r="J74" s="135"/>
      <c r="K74" s="136"/>
      <c r="L74" s="136"/>
      <c r="M74" s="136"/>
      <c r="N74" s="136"/>
      <c r="O74" s="136"/>
      <c r="P74" s="136"/>
      <c r="Q74" s="136"/>
      <c r="R74" s="136"/>
      <c r="S74" s="136"/>
      <c r="T74" s="136"/>
      <c r="U74" s="136"/>
      <c r="V74" s="136"/>
      <c r="W74" s="136"/>
      <c r="X74" s="136"/>
      <c r="Y74" s="136"/>
      <c r="Z74" s="137"/>
      <c r="AA74" s="134" t="s">
        <v>719</v>
      </c>
    </row>
    <row r="75" spans="1:27" ht="11.25">
      <c r="A75" s="120"/>
      <c r="B75" s="121"/>
      <c r="C75" s="118"/>
      <c r="D75" s="150"/>
      <c r="E75" s="91"/>
      <c r="F75" s="23" t="s">
        <v>274</v>
      </c>
      <c r="G75" s="49" t="s">
        <v>581</v>
      </c>
      <c r="H75" s="41" t="s">
        <v>277</v>
      </c>
      <c r="I75" s="43">
        <v>53</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697</v>
      </c>
      <c r="I76" s="81">
        <v>0.8883674153536709</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655</v>
      </c>
      <c r="E77" s="123" t="s">
        <v>711</v>
      </c>
      <c r="F77" s="23" t="s">
        <v>285</v>
      </c>
      <c r="G77" s="49" t="s">
        <v>590</v>
      </c>
      <c r="H77" s="38" t="s">
        <v>291</v>
      </c>
      <c r="I77" s="36"/>
      <c r="J77" s="126"/>
      <c r="K77" s="126"/>
      <c r="L77" s="126"/>
      <c r="M77" s="126"/>
      <c r="N77" s="126"/>
      <c r="O77" s="126"/>
      <c r="P77" s="126"/>
      <c r="Q77" s="126"/>
      <c r="R77" s="126"/>
      <c r="S77" s="126"/>
      <c r="T77" s="126"/>
      <c r="U77" s="126"/>
      <c r="V77" s="126"/>
      <c r="W77" s="126"/>
      <c r="X77" s="126"/>
      <c r="Y77" s="126"/>
      <c r="Z77" s="126"/>
      <c r="AA77" s="127" t="s">
        <v>720</v>
      </c>
    </row>
    <row r="78" spans="1:27" ht="22.5">
      <c r="A78" s="120"/>
      <c r="B78" s="121"/>
      <c r="C78" s="118"/>
      <c r="D78" s="121"/>
      <c r="E78" s="124"/>
      <c r="F78" s="23" t="s">
        <v>286</v>
      </c>
      <c r="G78" s="49" t="s">
        <v>590</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590</v>
      </c>
      <c r="H79" s="38" t="s">
        <v>293</v>
      </c>
      <c r="I79" s="36">
        <v>20114.445</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14047</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17601</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19182</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641</v>
      </c>
      <c r="C83" s="117">
        <f>IF($C$11="","",$C$11)</f>
        <v>2000</v>
      </c>
      <c r="D83" s="134" t="str">
        <f>D39</f>
        <v>Municipio</v>
      </c>
      <c r="E83" s="123" t="s">
        <v>711</v>
      </c>
      <c r="F83" s="23" t="s">
        <v>302</v>
      </c>
      <c r="G83" s="49" t="s">
        <v>591</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591</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589</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655</v>
      </c>
      <c r="E86" s="123">
        <f>IF(D86="País","Nivel incorrecto",IF(D86="Entidad","Nivel incorrecto",""))</f>
      </c>
      <c r="F86" s="23" t="s">
        <v>310</v>
      </c>
      <c r="G86" s="49" t="s">
        <v>592</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592</v>
      </c>
      <c r="H87" s="41" t="s">
        <v>698</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699</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593</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711</v>
      </c>
      <c r="F91" s="23" t="s">
        <v>321</v>
      </c>
      <c r="G91" s="49" t="s">
        <v>594</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594</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620</v>
      </c>
      <c r="C93" s="117">
        <f>IF($C$11="","",$C$11)</f>
        <v>2000</v>
      </c>
      <c r="D93" s="121" t="str">
        <f>D39</f>
        <v>Municipio</v>
      </c>
      <c r="E93" s="123" t="s">
        <v>711</v>
      </c>
      <c r="F93" s="23" t="s">
        <v>302</v>
      </c>
      <c r="G93" s="49" t="s">
        <v>591</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589</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592</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711</v>
      </c>
      <c r="F96" s="23" t="s">
        <v>337</v>
      </c>
      <c r="G96" s="49" t="s">
        <v>581</v>
      </c>
      <c r="H96" s="41" t="s">
        <v>339</v>
      </c>
      <c r="I96" s="43">
        <v>1762</v>
      </c>
      <c r="J96" s="126"/>
      <c r="K96" s="126"/>
      <c r="L96" s="126"/>
      <c r="M96" s="126"/>
      <c r="N96" s="126"/>
      <c r="O96" s="126"/>
      <c r="P96" s="126"/>
      <c r="Q96" s="126"/>
      <c r="R96" s="126"/>
      <c r="S96" s="126"/>
      <c r="T96" s="126"/>
      <c r="U96" s="126"/>
      <c r="V96" s="126"/>
      <c r="W96" s="126"/>
      <c r="X96" s="126"/>
      <c r="Y96" s="126"/>
      <c r="Z96" s="126"/>
      <c r="AA96" s="121" t="s">
        <v>721</v>
      </c>
    </row>
    <row r="97" spans="1:27" ht="22.5">
      <c r="A97" s="122"/>
      <c r="B97" s="121"/>
      <c r="C97" s="119"/>
      <c r="D97" s="121"/>
      <c r="E97" s="125"/>
      <c r="F97" s="23" t="s">
        <v>338</v>
      </c>
      <c r="G97" s="49" t="s">
        <v>581</v>
      </c>
      <c r="H97" s="41" t="s">
        <v>639</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655</v>
      </c>
      <c r="E98" s="123">
        <f>IF(D98="País","Nivel incorrecto",IF(D98="Entidad","Nivel incorrecto",""))</f>
      </c>
      <c r="F98" s="23" t="s">
        <v>342</v>
      </c>
      <c r="G98" s="49" t="s">
        <v>581</v>
      </c>
      <c r="H98" s="83" t="s">
        <v>700</v>
      </c>
      <c r="I98" s="6">
        <v>1569</v>
      </c>
      <c r="J98" s="126"/>
      <c r="K98" s="126"/>
      <c r="L98" s="126"/>
      <c r="M98" s="126"/>
      <c r="N98" s="126"/>
      <c r="O98" s="126"/>
      <c r="P98" s="126"/>
      <c r="Q98" s="126"/>
      <c r="R98" s="126"/>
      <c r="S98" s="126"/>
      <c r="T98" s="126"/>
      <c r="U98" s="126"/>
      <c r="V98" s="126"/>
      <c r="W98" s="126"/>
      <c r="X98" s="126"/>
      <c r="Y98" s="126"/>
      <c r="Z98" s="126"/>
      <c r="AA98" s="121" t="s">
        <v>714</v>
      </c>
    </row>
    <row r="99" spans="1:27" ht="11.25">
      <c r="A99" s="120"/>
      <c r="B99" s="121"/>
      <c r="C99" s="118"/>
      <c r="D99" s="171"/>
      <c r="E99" s="124"/>
      <c r="F99" s="23" t="s">
        <v>343</v>
      </c>
      <c r="G99" s="49" t="s">
        <v>581</v>
      </c>
      <c r="H99" s="83" t="s">
        <v>701</v>
      </c>
      <c r="I99" s="6">
        <v>1233</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702</v>
      </c>
      <c r="I100" s="6">
        <v>1315</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703</v>
      </c>
      <c r="I101" s="6">
        <v>1495</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704</v>
      </c>
      <c r="I102" s="6">
        <v>832</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705</v>
      </c>
      <c r="I103" s="6">
        <v>1019</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706</v>
      </c>
      <c r="I104" s="6">
        <v>221</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707</v>
      </c>
      <c r="I105" s="6">
        <v>292</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655</v>
      </c>
      <c r="E106" s="123" t="s">
        <v>711</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644</v>
      </c>
      <c r="G107" s="49" t="s">
        <v>581</v>
      </c>
      <c r="H107" s="41" t="s">
        <v>643</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170</v>
      </c>
      <c r="J108" s="126"/>
      <c r="K108" s="126"/>
      <c r="L108" s="126"/>
      <c r="M108" s="126"/>
      <c r="N108" s="126"/>
      <c r="O108" s="126"/>
      <c r="P108" s="126"/>
      <c r="Q108" s="126"/>
      <c r="R108" s="126"/>
      <c r="S108" s="126"/>
      <c r="T108" s="126"/>
      <c r="U108" s="126"/>
      <c r="V108" s="126"/>
      <c r="W108" s="126"/>
      <c r="X108" s="126"/>
      <c r="Y108" s="126"/>
      <c r="Z108" s="126"/>
      <c r="AA108" s="94" t="s">
        <v>722</v>
      </c>
    </row>
    <row r="109" spans="1:27" ht="22.5">
      <c r="A109" s="120" t="s">
        <v>376</v>
      </c>
      <c r="B109" s="121" t="s">
        <v>377</v>
      </c>
      <c r="C109" s="117">
        <f>IF($C$11="","",$C$11)</f>
        <v>2000</v>
      </c>
      <c r="D109" s="121" t="str">
        <f>D39</f>
        <v>Municipio</v>
      </c>
      <c r="E109" s="123" t="s">
        <v>711</v>
      </c>
      <c r="F109" s="44" t="s">
        <v>382</v>
      </c>
      <c r="G109" s="49" t="s">
        <v>12</v>
      </c>
      <c r="H109" s="83" t="s">
        <v>708</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17977</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623</v>
      </c>
      <c r="C114" s="117">
        <f>IF($C$11="","",$C$11)</f>
        <v>2000</v>
      </c>
      <c r="D114" s="121" t="str">
        <f>D39</f>
        <v>Municipio</v>
      </c>
      <c r="E114" s="123" t="s">
        <v>711</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629</v>
      </c>
      <c r="C116" s="117">
        <f>IF($C$11="","",$C$11)</f>
        <v>2000</v>
      </c>
      <c r="D116" s="121" t="str">
        <f>D39</f>
        <v>Municipio</v>
      </c>
      <c r="E116" s="123" t="s">
        <v>711</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628</v>
      </c>
      <c r="C122" s="117">
        <f>IF($C$11="","",$C$11)</f>
        <v>2000</v>
      </c>
      <c r="D122" s="121" t="str">
        <f>D39</f>
        <v>Municipio</v>
      </c>
      <c r="E122" s="123" t="s">
        <v>711</v>
      </c>
      <c r="F122" s="44" t="s">
        <v>419</v>
      </c>
      <c r="G122" s="49" t="s">
        <v>581</v>
      </c>
      <c r="H122" s="41" t="s">
        <v>422</v>
      </c>
      <c r="I122" s="43">
        <v>9766</v>
      </c>
      <c r="J122" s="126"/>
      <c r="K122" s="126"/>
      <c r="L122" s="126"/>
      <c r="M122" s="126"/>
      <c r="N122" s="126"/>
      <c r="O122" s="126"/>
      <c r="P122" s="126"/>
      <c r="Q122" s="126"/>
      <c r="R122" s="126"/>
      <c r="S122" s="126"/>
      <c r="T122" s="126"/>
      <c r="U122" s="126"/>
      <c r="V122" s="126"/>
      <c r="W122" s="126"/>
      <c r="X122" s="126"/>
      <c r="Y122" s="126"/>
      <c r="Z122" s="126"/>
      <c r="AA122" s="127" t="s">
        <v>723</v>
      </c>
    </row>
    <row r="123" spans="1:27" ht="11.25">
      <c r="A123" s="120"/>
      <c r="B123" s="121"/>
      <c r="C123" s="118"/>
      <c r="D123" s="121"/>
      <c r="E123" s="124"/>
      <c r="F123" s="44" t="s">
        <v>420</v>
      </c>
      <c r="G123" s="49" t="s">
        <v>581</v>
      </c>
      <c r="H123" s="41" t="s">
        <v>423</v>
      </c>
      <c r="I123" s="43">
        <v>2925</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2745</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58.05857055089084</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711</v>
      </c>
      <c r="F126" s="44" t="s">
        <v>116</v>
      </c>
      <c r="G126" s="49" t="s">
        <v>581</v>
      </c>
      <c r="H126" s="41" t="s">
        <v>431</v>
      </c>
      <c r="I126" s="43">
        <f>I82</f>
        <v>19182</v>
      </c>
      <c r="J126" s="126"/>
      <c r="K126" s="126"/>
      <c r="L126" s="126"/>
      <c r="M126" s="126"/>
      <c r="N126" s="126"/>
      <c r="O126" s="126"/>
      <c r="P126" s="126"/>
      <c r="Q126" s="126"/>
      <c r="R126" s="126"/>
      <c r="S126" s="126"/>
      <c r="T126" s="126"/>
      <c r="U126" s="126"/>
      <c r="V126" s="126"/>
      <c r="W126" s="126"/>
      <c r="X126" s="126"/>
      <c r="Y126" s="126"/>
      <c r="Z126" s="126"/>
      <c r="AA126" s="121" t="s">
        <v>724</v>
      </c>
    </row>
    <row r="127" spans="1:27" ht="11.25">
      <c r="A127" s="120"/>
      <c r="B127" s="121"/>
      <c r="C127" s="119"/>
      <c r="D127" s="121"/>
      <c r="E127" s="125"/>
      <c r="F127" s="44" t="s">
        <v>432</v>
      </c>
      <c r="G127" s="49" t="s">
        <v>595</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C12" sqref="C1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858.8092047421375</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0.8883674153536708</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0.8883674153536709</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10.487916096671226</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2.781331701618735</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10.4</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2.1</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89.20727522306109</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94.96575976309458</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55.99571734475375</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44.00428265524625</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46.79715302491103</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53.20284697508897</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44.94867639113993</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55.05132360886007</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43.07992202729045</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56.92007797270955</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349.536805338338</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29.950849887364324</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28.10772066352652</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58.05857055089084</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3.0572601640472374</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3.1727273327228245</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2.934147054745151</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33.41420323423248</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170</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62.0028129395218</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20.406626506024097</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99.7349723694598</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65.13787281935846</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72.56394470252421</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650</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652</v>
      </c>
      <c r="C6" s="182"/>
      <c r="D6" s="182"/>
      <c r="E6" s="183"/>
    </row>
    <row r="7" spans="2:5" ht="15.75">
      <c r="B7" s="176" t="s">
        <v>650</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651</v>
      </c>
      <c r="C6" s="197"/>
      <c r="D6" s="197"/>
      <c r="E6" s="70"/>
    </row>
    <row r="7" spans="2:5" ht="15.75">
      <c r="B7" s="176" t="s">
        <v>650</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652</v>
      </c>
      <c r="C6" s="182"/>
      <c r="D6" s="182"/>
      <c r="E6" s="183"/>
    </row>
    <row r="7" spans="2:5" ht="15.75">
      <c r="B7" s="176" t="s">
        <v>650</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642</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653</v>
      </c>
      <c r="C6" s="197"/>
      <c r="D6" s="197"/>
      <c r="E6" s="70"/>
    </row>
    <row r="7" spans="2:5" ht="15.75">
      <c r="B7" s="176" t="s">
        <v>650</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650</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2012-01-17T02:23:21Z</dcterms:modified>
  <cp:category/>
  <cp:version/>
  <cp:contentType/>
  <cp:contentStatus/>
</cp:coreProperties>
</file>