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70" yWindow="65416" windowWidth="10860" windowHeight="102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<sst xmlns="http://schemas.openxmlformats.org/spreadsheetml/2006/main" count="1453" uniqueCount="729">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</sst>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56">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41918</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32835</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5566</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314</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870</v>
      </c>
      <c r="J16" s="18">
        <f>SUM(I19:I21)</f>
        <v>3184</v>
      </c>
      <c r="K16" s="12">
        <v>1763</v>
      </c>
      <c r="L16" s="18">
        <f>SUM(K19:K21)</f>
        <v>6821</v>
      </c>
      <c r="M16" s="12">
        <v>2173</v>
      </c>
      <c r="N16" s="18">
        <f>SUM(M19:M21)</f>
        <v>8906</v>
      </c>
      <c r="O16" s="13">
        <v>1944</v>
      </c>
      <c r="P16" s="18">
        <f>SUM(O19:O21)</f>
        <v>8460</v>
      </c>
      <c r="Q16" s="13">
        <v>1395</v>
      </c>
      <c r="R16" s="18">
        <f>SUM(Q19:Q21)</f>
        <v>6324</v>
      </c>
      <c r="S16" s="13">
        <v>779</v>
      </c>
      <c r="T16" s="18">
        <f>SUM(S19:S21)</f>
        <v>3756</v>
      </c>
      <c r="U16" s="13">
        <v>325</v>
      </c>
      <c r="V16" s="18">
        <f>SUM(U19:U21)</f>
        <v>1691</v>
      </c>
      <c r="W16" s="13">
        <v>191</v>
      </c>
      <c r="X16" s="18">
        <f>SUM(W19:W21)</f>
        <v>978</v>
      </c>
      <c r="Y16" s="13">
        <v>152</v>
      </c>
      <c r="Z16" s="18">
        <f>SUM(Y19:Y21)</f>
        <v>859</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-870</v>
      </c>
      <c r="K18" s="12"/>
      <c r="L18" s="18">
        <f>(K15-1)*K16+K15*(K17+K18)</f>
        <v>1763</v>
      </c>
      <c r="M18" s="12"/>
      <c r="N18" s="18">
        <f>(M15-1)*M16+M15*(M17+M18)</f>
        <v>4346</v>
      </c>
      <c r="O18" s="13"/>
      <c r="P18" s="18">
        <f>(O15-1)*O16+O15*(O17+O18)</f>
        <v>5832</v>
      </c>
      <c r="Q18" s="13"/>
      <c r="R18" s="18">
        <f>(Q15-1)*Q16+Q15*(Q17+Q18)</f>
        <v>5580</v>
      </c>
      <c r="S18" s="13"/>
      <c r="T18" s="18">
        <f>(S15-1)*S16+S15*(S17+S18)</f>
        <v>3895</v>
      </c>
      <c r="U18" s="13"/>
      <c r="V18" s="18">
        <f>(U15-1)*U16+U15*(U17+U18)</f>
        <v>1950</v>
      </c>
      <c r="W18" s="13"/>
      <c r="X18" s="18">
        <f>(W15-1)*W16+W15*(W17+W18)</f>
        <v>1337</v>
      </c>
      <c r="Y18" s="13"/>
      <c r="Z18" s="18">
        <f>(Y15-1)*Y16+Y15*(Y17+Y18)</f>
        <v>1216</v>
      </c>
      <c r="AA18" s="135"/>
    </row>
    <row r="19" spans="1:27" ht="33.75">
      <c r="A19" s="160"/>
      <c r="B19" s="135"/>
      <c r="C19" s="121"/>
      <c r="D19" s="153"/>
      <c r="E19" s="127"/>
      <c r="F19" s="11" t="s">
        <v>16</v>
      </c>
      <c r="G19" s="50" t="s">
        <v>579</v>
      </c>
      <c r="H19" s="94" t="s">
        <v>710</v>
      </c>
      <c r="I19" s="44">
        <v>3184</v>
      </c>
      <c r="J19" s="22" t="s">
        <v>73</v>
      </c>
      <c r="K19" s="12">
        <v>6821</v>
      </c>
      <c r="L19" s="22" t="s">
        <v>74</v>
      </c>
      <c r="M19" s="12">
        <v>8906</v>
      </c>
      <c r="N19" s="22" t="s">
        <v>75</v>
      </c>
      <c r="O19" s="13">
        <v>8460</v>
      </c>
      <c r="P19" s="22" t="s">
        <v>76</v>
      </c>
      <c r="Q19" s="13">
        <v>6324</v>
      </c>
      <c r="R19" s="22" t="s">
        <v>77</v>
      </c>
      <c r="S19" s="13">
        <v>3756</v>
      </c>
      <c r="T19" s="22" t="s">
        <v>78</v>
      </c>
      <c r="U19" s="13">
        <v>1691</v>
      </c>
      <c r="V19" s="22" t="s">
        <v>79</v>
      </c>
      <c r="W19" s="13">
        <v>978</v>
      </c>
      <c r="X19" s="22" t="s">
        <v>80</v>
      </c>
      <c r="Y19" s="13">
        <v>859</v>
      </c>
      <c r="Z19" s="22" t="s">
        <v>81</v>
      </c>
      <c r="AA19" s="135"/>
    </row>
    <row r="20" spans="1:27" ht="22.5">
      <c r="A20" s="160"/>
      <c r="B20" s="135"/>
      <c r="C20" s="121"/>
      <c r="D20" s="153"/>
      <c r="E20" s="127"/>
      <c r="F20" s="11" t="s">
        <v>19</v>
      </c>
      <c r="G20" s="50" t="s">
        <v>579</v>
      </c>
      <c r="H20" s="25" t="s">
        <v>65</v>
      </c>
      <c r="I20" s="44"/>
      <c r="J20" s="28">
        <f>IF(J18=0,"",J16/J18)</f>
        <v>-3.659770114942529</v>
      </c>
      <c r="K20" s="12"/>
      <c r="L20" s="28">
        <f>IF(L18=0,"",L16/L18)</f>
        <v>3.8689733408961997</v>
      </c>
      <c r="M20" s="12"/>
      <c r="N20" s="28">
        <f>IF(N18=0,"",N16/N18)</f>
        <v>2.049240681086056</v>
      </c>
      <c r="O20" s="13"/>
      <c r="P20" s="28">
        <f>IF(P18=0,"",P16/P18)</f>
        <v>1.4506172839506173</v>
      </c>
      <c r="Q20" s="13"/>
      <c r="R20" s="28">
        <f>IF(R18=0,"",R16/R18)</f>
        <v>1.1333333333333333</v>
      </c>
      <c r="S20" s="13"/>
      <c r="T20" s="28">
        <f>IF(T18=0,"",T16/T18)</f>
        <v>0.9643132220795892</v>
      </c>
      <c r="U20" s="13"/>
      <c r="V20" s="28">
        <f>IF(V18=0,"",V16/V18)</f>
        <v>0.8671794871794872</v>
      </c>
      <c r="W20" s="13"/>
      <c r="X20" s="28">
        <f>IF(X18=0,"",X16/X18)</f>
        <v>0.7314884068810771</v>
      </c>
      <c r="Y20" s="13"/>
      <c r="Z20" s="28">
        <f>IF(Z18=0,"",Z16/Z18)</f>
        <v>0.7064144736842105</v>
      </c>
      <c r="AA20" s="135"/>
    </row>
    <row r="21" spans="1:27" ht="22.5">
      <c r="A21" s="160"/>
      <c r="B21" s="135"/>
      <c r="C21" s="121"/>
      <c r="D21" s="153"/>
      <c r="E21" s="127"/>
      <c r="F21" s="11" t="s">
        <v>17</v>
      </c>
      <c r="G21" s="50" t="s">
        <v>579</v>
      </c>
      <c r="H21" s="42" t="s">
        <v>692</v>
      </c>
      <c r="I21" s="44"/>
      <c r="J21" s="29">
        <f>IF(J20&gt;3,(100*$J$16/$I$22),0)</f>
        <v>0</v>
      </c>
      <c r="K21" s="14"/>
      <c r="L21" s="29">
        <f>IF(L20&gt;3,(100*$L$16/$I$22),0)</f>
        <v>16.27224581325445</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41918</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722</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41918</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274</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22066</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593</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9434</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867</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41918</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785</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41918</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32033</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216</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5</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4009</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41</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41918</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712</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0.33151326053042124</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78.96840873634945</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21.031591263650544</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15391</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14004</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14776</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13680</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4</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8</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33138</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34385</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16961</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17764</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16177</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16621</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2.37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12.45</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2081376</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1441.6954511375104</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15975.2</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61155.74136</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38396</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42507</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43930</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495</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3042</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2497</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4403</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4651</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5680</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5344</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1944</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1836</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158</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41918</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31844</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9000</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8170</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53.91910563999498</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43930</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1441.6954511375104</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1.247193813918683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9.7810010019562</v>
      </c>
      <c r="H11" s="54" t="s">
        <v>137</v>
      </c>
      <c r="I11" s="68">
        <f>IF(Datos!C39="","",Datos!C39)</f>
        <v>2005</v>
      </c>
      <c r="J11" s="68" t="str">
        <f>IF(Datos!D39="","",Datos!D39)</f>
        <v>Municipio</v>
      </c>
    </row>
    <row r="12" spans="1:10" ht="11.25">
      <c r="A12" s="34" t="s">
        <v>611</v>
      </c>
      <c r="B12" s="96" t="s">
        <v>231</v>
      </c>
      <c r="C12" s="96">
        <v>9</v>
      </c>
      <c r="D12" s="95" t="s">
        <v>711</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711</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711</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711</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711</v>
      </c>
      <c r="E16" s="33" t="s">
        <v>129</v>
      </c>
      <c r="F16" s="61" t="s">
        <v>635</v>
      </c>
      <c r="G16" s="31">
        <f>IF(Datos!I44=0,"",Datos!I43*Datos!I44/100)</f>
        <v>0.2617907465908621</v>
      </c>
      <c r="H16" s="54" t="s">
        <v>12</v>
      </c>
      <c r="I16" s="68">
        <f>IF(Datos!C41="","",Datos!C41)</f>
        <v>2005</v>
      </c>
      <c r="J16" s="68" t="str">
        <f>IF(Datos!D41="","",Datos!D41)</f>
        <v>Municipio</v>
      </c>
    </row>
    <row r="17" spans="1:10" ht="11.25">
      <c r="A17" s="34" t="s">
        <v>611</v>
      </c>
      <c r="B17" s="96" t="s">
        <v>231</v>
      </c>
      <c r="C17" s="96">
        <v>9</v>
      </c>
      <c r="D17" s="95" t="s">
        <v>711</v>
      </c>
      <c r="E17" s="33" t="s">
        <v>130</v>
      </c>
      <c r="F17" s="61" t="s">
        <v>636</v>
      </c>
      <c r="G17" s="31">
        <f>IF(Datos!I45=0,"",Datos!I43*Datos!I45/100)</f>
        <v>0.06972251393955914</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96.0291154870995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97.74221206058874</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54.91966058855389</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45.08033941144611</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48.63043958471394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51.36956041528606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51.523947750362844</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48.476052249637156</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51.42857142857143</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48.57142857142857</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589.314368010712</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28.262781057656074</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25.656324582338904</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53.91910563999498</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0.7415310778520423</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0.9294396427731222</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0.5429984362561591</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158</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92.3012210364388</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16.27224581325445</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98.26625684372299</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80.13030899764179</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76.81406167569901</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2012-01-17T00:35:49Z</dcterms:modified>
  <cp:category/>
  <cp:version/>
  <cp:contentType/>
  <cp:contentStatus/>
</cp:coreProperties>
</file>