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26" windowWidth="12135" windowHeight="411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<sst xmlns="http://schemas.openxmlformats.org/spreadsheetml/2006/main" count="1453" uniqueCount="727">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</sst>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D58">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73481</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30033</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9122</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380</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2528</v>
      </c>
      <c r="K16" s="12">
        <v>2764</v>
      </c>
      <c r="L16" s="18">
        <f>SUM(K19:K21)</f>
        <v>14191</v>
      </c>
      <c r="M16" s="12">
        <v>3510</v>
      </c>
      <c r="N16" s="18">
        <f>SUM(M19:M21)</f>
        <v>19595</v>
      </c>
      <c r="O16" s="13">
        <v>2609</v>
      </c>
      <c r="P16" s="18">
        <f>SUM(O19:O21)</f>
        <v>14876</v>
      </c>
      <c r="Q16" s="13">
        <v>1314</v>
      </c>
      <c r="R16" s="18">
        <f>SUM(Q19:Q21)</f>
        <v>7606</v>
      </c>
      <c r="S16" s="13">
        <v>705</v>
      </c>
      <c r="T16" s="18">
        <f>SUM(S19:S21)</f>
        <v>4124</v>
      </c>
      <c r="U16" s="13">
        <v>326</v>
      </c>
      <c r="V16" s="18">
        <f>SUM(U19:U21)</f>
        <v>1919</v>
      </c>
      <c r="W16" s="13">
        <v>175</v>
      </c>
      <c r="X16" s="18">
        <f>SUM(W19:W21)</f>
        <v>1068</v>
      </c>
      <c r="Y16" s="13">
        <v>182</v>
      </c>
      <c r="Z16" s="18">
        <f>SUM(Y19:Y21)</f>
        <v>1134</v>
      </c>
      <c r="AA16" s="138"/>
    </row>
    <row r="17" spans="1:27" ht="22.5">
      <c r="A17" s="143"/>
      <c r="B17" s="138"/>
      <c r="C17" s="140"/>
      <c r="D17" s="121"/>
      <c r="E17" s="118"/>
      <c r="F17" s="11" t="s">
        <v>14</v>
      </c>
      <c r="G17" s="49" t="s">
        <v>582</v>
      </c>
      <c r="H17" s="25" t="s">
        <v>64</v>
      </c>
      <c r="I17" s="43">
        <v>650</v>
      </c>
      <c r="J17" s="22" t="s">
        <v>83</v>
      </c>
      <c r="K17" s="12">
        <v>372</v>
      </c>
      <c r="L17" s="22" t="s">
        <v>85</v>
      </c>
      <c r="M17" s="12">
        <v>165</v>
      </c>
      <c r="N17" s="22" t="s">
        <v>95</v>
      </c>
      <c r="O17" s="13">
        <v>74</v>
      </c>
      <c r="P17" s="22" t="s">
        <v>96</v>
      </c>
      <c r="Q17" s="13">
        <v>22</v>
      </c>
      <c r="R17" s="22" t="s">
        <v>97</v>
      </c>
      <c r="S17" s="13">
        <v>11</v>
      </c>
      <c r="T17" s="22" t="s">
        <v>98</v>
      </c>
      <c r="U17" s="13">
        <v>3</v>
      </c>
      <c r="V17" s="22" t="s">
        <v>99</v>
      </c>
      <c r="W17" s="13">
        <v>0</v>
      </c>
      <c r="X17" s="22" t="s">
        <v>100</v>
      </c>
      <c r="Y17" s="13">
        <v>7</v>
      </c>
      <c r="Z17" s="22" t="s">
        <v>94</v>
      </c>
      <c r="AA17" s="138"/>
    </row>
    <row r="18" spans="1:27" ht="22.5">
      <c r="A18" s="143"/>
      <c r="B18" s="138"/>
      <c r="C18" s="140"/>
      <c r="D18" s="121"/>
      <c r="E18" s="118"/>
      <c r="F18" s="11" t="s">
        <v>15</v>
      </c>
      <c r="G18" s="49" t="s">
        <v>582</v>
      </c>
      <c r="H18" s="25" t="s">
        <v>65</v>
      </c>
      <c r="I18" s="43">
        <v>729</v>
      </c>
      <c r="J18" s="18">
        <f>(I15-1)*I16+I15*(I17+I18)</f>
        <v>1379</v>
      </c>
      <c r="K18" s="12">
        <v>357</v>
      </c>
      <c r="L18" s="18">
        <f>(K15-1)*K16+K15*(K17+K18)</f>
        <v>4222</v>
      </c>
      <c r="M18" s="12">
        <v>129</v>
      </c>
      <c r="N18" s="18">
        <f>(M15-1)*M16+M15*(M17+M18)</f>
        <v>7902</v>
      </c>
      <c r="O18" s="13">
        <v>52</v>
      </c>
      <c r="P18" s="18">
        <f>(O15-1)*O16+O15*(O17+O18)</f>
        <v>8331</v>
      </c>
      <c r="Q18" s="13">
        <v>13</v>
      </c>
      <c r="R18" s="18">
        <f>(Q15-1)*Q16+Q15*(Q17+Q18)</f>
        <v>5431</v>
      </c>
      <c r="S18" s="13">
        <v>6</v>
      </c>
      <c r="T18" s="18">
        <f>(S15-1)*S16+S15*(S17+S18)</f>
        <v>3627</v>
      </c>
      <c r="U18" s="13">
        <v>5</v>
      </c>
      <c r="V18" s="18">
        <f>(U15-1)*U16+U15*(U17+U18)</f>
        <v>2012</v>
      </c>
      <c r="W18" s="13">
        <v>2</v>
      </c>
      <c r="X18" s="18">
        <f>(W15-1)*W16+W15*(W17+W18)</f>
        <v>1241</v>
      </c>
      <c r="Y18" s="13">
        <v>6</v>
      </c>
      <c r="Z18" s="18">
        <f>(Y15-1)*Y16+Y15*(Y17+Y18)</f>
        <v>1573</v>
      </c>
      <c r="AA18" s="138"/>
    </row>
    <row r="19" spans="1:27" ht="22.5">
      <c r="A19" s="143"/>
      <c r="B19" s="138"/>
      <c r="C19" s="140"/>
      <c r="D19" s="121"/>
      <c r="E19" s="118"/>
      <c r="F19" s="11" t="s">
        <v>16</v>
      </c>
      <c r="G19" s="49" t="s">
        <v>581</v>
      </c>
      <c r="H19" s="41" t="s">
        <v>694</v>
      </c>
      <c r="I19" s="43">
        <v>0</v>
      </c>
      <c r="J19" s="22" t="s">
        <v>74</v>
      </c>
      <c r="K19" s="12">
        <v>11580</v>
      </c>
      <c r="L19" s="22" t="s">
        <v>75</v>
      </c>
      <c r="M19" s="12">
        <v>17613</v>
      </c>
      <c r="N19" s="22" t="s">
        <v>76</v>
      </c>
      <c r="O19" s="13">
        <v>13788</v>
      </c>
      <c r="P19" s="22" t="s">
        <v>77</v>
      </c>
      <c r="Q19" s="13">
        <v>7134</v>
      </c>
      <c r="R19" s="22" t="s">
        <v>78</v>
      </c>
      <c r="S19" s="13">
        <v>3901</v>
      </c>
      <c r="T19" s="22" t="s">
        <v>79</v>
      </c>
      <c r="U19" s="13">
        <v>1869</v>
      </c>
      <c r="V19" s="22" t="s">
        <v>80</v>
      </c>
      <c r="W19" s="13">
        <v>1038</v>
      </c>
      <c r="X19" s="22" t="s">
        <v>81</v>
      </c>
      <c r="Y19" s="13">
        <v>1056</v>
      </c>
      <c r="Z19" s="22" t="s">
        <v>82</v>
      </c>
      <c r="AA19" s="138"/>
    </row>
    <row r="20" spans="1:27" ht="22.5">
      <c r="A20" s="143"/>
      <c r="B20" s="138"/>
      <c r="C20" s="140"/>
      <c r="D20" s="121"/>
      <c r="E20" s="118"/>
      <c r="F20" s="11" t="s">
        <v>19</v>
      </c>
      <c r="G20" s="49" t="s">
        <v>581</v>
      </c>
      <c r="H20" s="25" t="s">
        <v>66</v>
      </c>
      <c r="I20" s="43">
        <v>2528</v>
      </c>
      <c r="J20" s="28">
        <f>IF(J18=0,"",J16/J18)</f>
        <v>1.8332124728063814</v>
      </c>
      <c r="K20" s="12">
        <v>1928</v>
      </c>
      <c r="L20" s="28">
        <f>IF(L18=0,"",L16/L18)</f>
        <v>3.3612032212221696</v>
      </c>
      <c r="M20" s="12">
        <v>999</v>
      </c>
      <c r="N20" s="28">
        <f>IF(N18=0,"",N16/N18)</f>
        <v>2.479751961528727</v>
      </c>
      <c r="O20" s="13">
        <v>462</v>
      </c>
      <c r="P20" s="28">
        <f>IF(P18=0,"",P16/P18)</f>
        <v>1.785619973592606</v>
      </c>
      <c r="Q20" s="13">
        <v>135</v>
      </c>
      <c r="R20" s="28">
        <f>IF(R18=0,"",R16/R18)</f>
        <v>1.400478733198306</v>
      </c>
      <c r="S20" s="13">
        <v>68</v>
      </c>
      <c r="T20" s="28">
        <f>IF(T18=0,"",T16/T18)</f>
        <v>1.1370278467052661</v>
      </c>
      <c r="U20" s="13">
        <v>14</v>
      </c>
      <c r="V20" s="28">
        <f>IF(V18=0,"",V16/V18)</f>
        <v>0.9537773359840954</v>
      </c>
      <c r="W20" s="13">
        <v>0</v>
      </c>
      <c r="X20" s="28">
        <f>IF(X18=0,"",X16/X18)</f>
        <v>0.8605962933118453</v>
      </c>
      <c r="Y20" s="13">
        <v>32</v>
      </c>
      <c r="Z20" s="28">
        <f>IF(Z18=0,"",Z16/Z18)</f>
        <v>0.7209154481881754</v>
      </c>
      <c r="AA20" s="138"/>
    </row>
    <row r="21" spans="1:27" ht="22.5">
      <c r="A21" s="143"/>
      <c r="B21" s="138"/>
      <c r="C21" s="140"/>
      <c r="D21" s="121"/>
      <c r="E21" s="118"/>
      <c r="F21" s="11" t="s">
        <v>17</v>
      </c>
      <c r="G21" s="49" t="s">
        <v>581</v>
      </c>
      <c r="H21" s="41" t="s">
        <v>695</v>
      </c>
      <c r="I21" s="43">
        <v>0</v>
      </c>
      <c r="J21" s="29">
        <f>IF(J20&gt;3,100*J16/($I$22-($I$23+$I$24)),0)</f>
        <v>0</v>
      </c>
      <c r="K21" s="14">
        <v>683</v>
      </c>
      <c r="L21" s="29">
        <f>IF(L20&gt;3,100*L16/($I$22-($I$23+$I$24)),0)</f>
        <v>20.096296820788783</v>
      </c>
      <c r="M21" s="14">
        <v>983</v>
      </c>
      <c r="N21" s="29">
        <f>IF(N20&gt;3,100*N16/($I$22-($I$23+$I$24)),0)</f>
        <v>0</v>
      </c>
      <c r="O21" s="20">
        <v>626</v>
      </c>
      <c r="P21" s="29">
        <f>IF(P20&gt;3,100*P16/($I$22-($I$23+$I$24)),0)</f>
        <v>0</v>
      </c>
      <c r="Q21" s="20">
        <v>337</v>
      </c>
      <c r="R21" s="29">
        <f>IF(R20&gt;3,100*R16/($I$22-($I$23+$I$24)),0)</f>
        <v>0</v>
      </c>
      <c r="S21" s="20">
        <v>155</v>
      </c>
      <c r="T21" s="29">
        <f>IF(T20&gt;3,100*T16/($I$22-($I$23+$I$24)),0)</f>
        <v>0</v>
      </c>
      <c r="U21" s="20">
        <v>36</v>
      </c>
      <c r="V21" s="29">
        <f>IF(V20&gt;3,100*V16/($I$22-($I$23+$I$24)),0)</f>
        <v>0</v>
      </c>
      <c r="W21" s="20">
        <v>30</v>
      </c>
      <c r="X21" s="29">
        <f>IF(X20&gt;3,100*X16/($I$22-($I$23+$I$24)),0)</f>
        <v>0</v>
      </c>
      <c r="Y21" s="20">
        <v>46</v>
      </c>
      <c r="Z21" s="29">
        <f>IF(Z20&gt;3,100*Z16/($I$22-($I$23+$I$24)),0)</f>
        <v>0</v>
      </c>
      <c r="AA21" s="138"/>
    </row>
    <row r="22" spans="1:27" ht="11.25">
      <c r="A22" s="143"/>
      <c r="B22" s="138"/>
      <c r="C22" s="140"/>
      <c r="D22" s="121"/>
      <c r="E22" s="118"/>
      <c r="F22" s="11" t="s">
        <v>3</v>
      </c>
      <c r="G22" s="50" t="s">
        <v>581</v>
      </c>
      <c r="H22" s="26" t="s">
        <v>10</v>
      </c>
      <c r="I22" s="65">
        <f>IF(I11="","",+I11)</f>
        <v>73481</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2838</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28</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332</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73481</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952</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23176</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1471</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12863</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2531</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73481</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487</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73481</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45707</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262</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82</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8778</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35</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73481</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0.2</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2.51</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15.32</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80.79632861482774</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19.203671385172257</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24516</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22105</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21449</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20342</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25</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17</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34083</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43518</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17487</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22237</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16596</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21281</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3900215</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632448</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3649.031364779547</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25374</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250</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0.9852605028769607</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59785.933</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60300</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64753</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77531</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3117</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5573</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4728</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5725</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5880</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4703</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4876</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1362</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2056</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217</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c>
      <c r="L110" s="46">
        <v>38.38</v>
      </c>
      <c r="M110" s="46">
        <v>33.83</v>
      </c>
      <c r="N110" s="46">
        <v>19.57</v>
      </c>
      <c r="O110" s="46">
        <v>6.53</v>
      </c>
      <c r="P110" s="7">
        <f>IF(K110="","",K110*L110/100+K111*L111/100+K112*L112/100)</f>
      </c>
      <c r="Q110" s="170">
        <f>IF(I113="","",SUM(P110:P113))</f>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c>
      <c r="L111" s="3">
        <v>52.09</v>
      </c>
      <c r="M111" s="3">
        <v>20.44</v>
      </c>
      <c r="N111" s="3">
        <v>13.24</v>
      </c>
      <c r="O111" s="3">
        <v>5.23</v>
      </c>
      <c r="P111" s="7">
        <f>IF(K110="","",K110*M110/100+K111*M111/100+K112*M112/100)</f>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c>
      <c r="L112" s="3">
        <v>51.5</v>
      </c>
      <c r="M112" s="3">
        <v>10.39</v>
      </c>
      <c r="N112" s="3">
        <v>3.77</v>
      </c>
      <c r="O112" s="3">
        <v>8.53</v>
      </c>
      <c r="P112" s="7">
        <f>IF(K110="","",K110*N110/100+K111*N111/100+K112*N112/100)</f>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c r="J113" s="40"/>
      <c r="K113" s="40"/>
      <c r="L113" s="40"/>
      <c r="M113" s="40"/>
      <c r="N113" s="40"/>
      <c r="O113" s="40"/>
      <c r="P113" s="7">
        <f>IF(K110="","",K110*O110/100+K111*O111/100+K112*O112/100)</f>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41172</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12430</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11381</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57.83299329641503</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77531</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3649.031364779547</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0.9852605028769607</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0.9852605028769607</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9.341535657325132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4.763136048774514</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0.1615926572296555</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0.038407342770344514</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2.0279878482321765</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0.48201215176782364</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12.37799754379161</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2.9420024562083897</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87.57911069372423</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92.0952553422673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54.101543539462185</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45.898456460537815</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49.332184403274454</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50.667815596725546</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49.09698298360998</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50.90301701639002</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39.847864248098304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60.152135751901696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257.0409814568796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30.19042067424463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27.642572622170405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57.83299329641503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5.008927448131262</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4.923356977766669</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5.098791228851995</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16.215721440997484</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217</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53.56287875678855</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20.096296820788783</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99.54225206469135</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54.85519357755432</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62.425053606304374</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2012-01-17T01:40:59Z</dcterms:modified>
  <cp:category/>
  <cp:version/>
  <cp:contentType/>
  <cp:contentStatus/>
</cp:coreProperties>
</file>