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0" yWindow="30" windowWidth="12210" windowHeight="81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<sst xmlns="http://schemas.openxmlformats.org/spreadsheetml/2006/main" count="1453" uniqueCount="729">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</sst>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E5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56718</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42616</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4579</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241</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820</v>
      </c>
      <c r="J16" s="18">
        <f>SUM(I19:I21)</f>
        <v>3122</v>
      </c>
      <c r="K16" s="12">
        <v>2811</v>
      </c>
      <c r="L16" s="18">
        <f>SUM(K19:K21)</f>
        <v>11530</v>
      </c>
      <c r="M16" s="12">
        <v>3887</v>
      </c>
      <c r="N16" s="18">
        <f>SUM(M19:M21)</f>
        <v>18207</v>
      </c>
      <c r="O16" s="13">
        <v>2414</v>
      </c>
      <c r="P16" s="18">
        <f>SUM(O19:O21)</f>
        <v>12213</v>
      </c>
      <c r="Q16" s="13">
        <v>1070</v>
      </c>
      <c r="R16" s="18">
        <f>SUM(Q19:Q21)</f>
        <v>5528</v>
      </c>
      <c r="S16" s="13">
        <v>474</v>
      </c>
      <c r="T16" s="18">
        <f>SUM(S19:S21)</f>
        <v>2356</v>
      </c>
      <c r="U16" s="13">
        <v>209</v>
      </c>
      <c r="V16" s="18">
        <f>SUM(U19:U21)</f>
        <v>1025</v>
      </c>
      <c r="W16" s="13">
        <v>125</v>
      </c>
      <c r="X16" s="18">
        <f>SUM(W19:W21)</f>
        <v>622</v>
      </c>
      <c r="Y16" s="13">
        <v>108</v>
      </c>
      <c r="Z16" s="18">
        <f>SUM(Y19:Y21)</f>
        <v>567</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-820</v>
      </c>
      <c r="K18" s="12"/>
      <c r="L18" s="18">
        <f>(K15-1)*K16+K15*(K17+K18)</f>
        <v>2811</v>
      </c>
      <c r="M18" s="12"/>
      <c r="N18" s="18">
        <f>(M15-1)*M16+M15*(M17+M18)</f>
        <v>7774</v>
      </c>
      <c r="O18" s="13"/>
      <c r="P18" s="18">
        <f>(O15-1)*O16+O15*(O17+O18)</f>
        <v>7242</v>
      </c>
      <c r="Q18" s="13"/>
      <c r="R18" s="18">
        <f>(Q15-1)*Q16+Q15*(Q17+Q18)</f>
        <v>4280</v>
      </c>
      <c r="S18" s="13"/>
      <c r="T18" s="18">
        <f>(S15-1)*S16+S15*(S17+S18)</f>
        <v>2370</v>
      </c>
      <c r="U18" s="13"/>
      <c r="V18" s="18">
        <f>(U15-1)*U16+U15*(U17+U18)</f>
        <v>1254</v>
      </c>
      <c r="W18" s="13"/>
      <c r="X18" s="18">
        <f>(W15-1)*W16+W15*(W17+W18)</f>
        <v>875</v>
      </c>
      <c r="Y18" s="13"/>
      <c r="Z18" s="18">
        <f>(Y15-1)*Y16+Y15*(Y17+Y18)</f>
        <v>864</v>
      </c>
      <c r="AA18" s="135"/>
    </row>
    <row r="19" spans="1:27" ht="33.75">
      <c r="A19" s="160"/>
      <c r="B19" s="135"/>
      <c r="C19" s="121"/>
      <c r="D19" s="153"/>
      <c r="E19" s="127"/>
      <c r="F19" s="11" t="s">
        <v>16</v>
      </c>
      <c r="G19" s="50" t="s">
        <v>579</v>
      </c>
      <c r="H19" s="94" t="s">
        <v>710</v>
      </c>
      <c r="I19" s="44">
        <v>3122</v>
      </c>
      <c r="J19" s="22" t="s">
        <v>73</v>
      </c>
      <c r="K19" s="12">
        <v>11530</v>
      </c>
      <c r="L19" s="22" t="s">
        <v>74</v>
      </c>
      <c r="M19" s="12">
        <v>18207</v>
      </c>
      <c r="N19" s="22" t="s">
        <v>75</v>
      </c>
      <c r="O19" s="13">
        <v>12213</v>
      </c>
      <c r="P19" s="22" t="s">
        <v>76</v>
      </c>
      <c r="Q19" s="13">
        <v>5528</v>
      </c>
      <c r="R19" s="22" t="s">
        <v>77</v>
      </c>
      <c r="S19" s="13">
        <v>2356</v>
      </c>
      <c r="T19" s="22" t="s">
        <v>78</v>
      </c>
      <c r="U19" s="13">
        <v>1025</v>
      </c>
      <c r="V19" s="22" t="s">
        <v>79</v>
      </c>
      <c r="W19" s="13">
        <v>622</v>
      </c>
      <c r="X19" s="22" t="s">
        <v>80</v>
      </c>
      <c r="Y19" s="13">
        <v>567</v>
      </c>
      <c r="Z19" s="22" t="s">
        <v>81</v>
      </c>
      <c r="AA19" s="135"/>
    </row>
    <row r="20" spans="1:27" ht="22.5">
      <c r="A20" s="160"/>
      <c r="B20" s="135"/>
      <c r="C20" s="121"/>
      <c r="D20" s="153"/>
      <c r="E20" s="127"/>
      <c r="F20" s="11" t="s">
        <v>19</v>
      </c>
      <c r="G20" s="50" t="s">
        <v>579</v>
      </c>
      <c r="H20" s="25" t="s">
        <v>65</v>
      </c>
      <c r="I20" s="44"/>
      <c r="J20" s="28">
        <f>IF(J18=0,"",J16/J18)</f>
        <v>-3.8073170731707315</v>
      </c>
      <c r="K20" s="12"/>
      <c r="L20" s="28">
        <f>IF(L18=0,"",L16/L18)</f>
        <v>4.1017431519032375</v>
      </c>
      <c r="M20" s="12"/>
      <c r="N20" s="28">
        <f>IF(N18=0,"",N16/N18)</f>
        <v>2.3420375611011064</v>
      </c>
      <c r="O20" s="13"/>
      <c r="P20" s="28">
        <f>IF(P18=0,"",P16/P18)</f>
        <v>1.6864125932062966</v>
      </c>
      <c r="Q20" s="13"/>
      <c r="R20" s="28">
        <f>IF(R18=0,"",R16/R18)</f>
        <v>1.291588785046729</v>
      </c>
      <c r="S20" s="13"/>
      <c r="T20" s="28">
        <f>IF(T18=0,"",T16/T18)</f>
        <v>0.9940928270042194</v>
      </c>
      <c r="U20" s="13"/>
      <c r="V20" s="28">
        <f>IF(V18=0,"",V16/V18)</f>
        <v>0.817384370015949</v>
      </c>
      <c r="W20" s="13"/>
      <c r="X20" s="28">
        <f>IF(X18=0,"",X16/X18)</f>
        <v>0.7108571428571429</v>
      </c>
      <c r="Y20" s="13"/>
      <c r="Z20" s="28">
        <f>IF(Z18=0,"",Z16/Z18)</f>
        <v>0.65625</v>
      </c>
      <c r="AA20" s="135"/>
    </row>
    <row r="21" spans="1:27" ht="22.5">
      <c r="A21" s="160"/>
      <c r="B21" s="135"/>
      <c r="C21" s="121"/>
      <c r="D21" s="153"/>
      <c r="E21" s="127"/>
      <c r="F21" s="11" t="s">
        <v>17</v>
      </c>
      <c r="G21" s="50" t="s">
        <v>579</v>
      </c>
      <c r="H21" s="42" t="s">
        <v>692</v>
      </c>
      <c r="I21" s="44"/>
      <c r="J21" s="29">
        <f>IF(J20&gt;3,(100*$J$16/$I$22),0)</f>
        <v>0</v>
      </c>
      <c r="K21" s="14"/>
      <c r="L21" s="29">
        <f>IF(L20&gt;3,(100*$L$16/$I$22),0)</f>
        <v>20.328643464156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56718</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234</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56718</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336</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9932</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1916</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6337</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2219</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56718</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261</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56718</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19612</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124</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22</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6713</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17</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56718</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0.131719766197415</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39.540627315386516</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80.15147773112703</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19.848522268872973</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18797</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16421</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14514</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14582</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21</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17</v>
      </c>
      <c r="J51" s="129"/>
      <c r="K51" s="129"/>
      <c r="L51" s="129"/>
      <c r="M51" s="129"/>
      <c r="N51" s="129"/>
      <c r="O51" s="129"/>
      <c r="P51" s="129"/>
      <c r="Q51" s="129"/>
      <c r="R51" s="129"/>
      <c r="S51" s="129"/>
      <c r="T51" s="129"/>
      <c r="U51" s="129"/>
      <c r="V51" s="129"/>
      <c r="W51" s="129"/>
      <c r="X51" s="129"/>
      <c r="Y51" s="129"/>
      <c r="Z51" s="129"/>
      <c r="AA51" s="136"/>
    </row>
    <row r="52" spans="1:27" ht="11.25" customHeight="1">
      <c r="A52" s="159" t="s">
        <v>60</v>
      </c>
      <c r="B52" s="137" t="s">
        <v>155</v>
      </c>
      <c r="C52" s="120">
        <f>IF($C$11="","",$C$11)</f>
        <v>2005</v>
      </c>
      <c r="D52" s="131" t="s">
        <v>653</v>
      </c>
      <c r="E52" s="126">
        <f>IF(D52="País","Nivel incorrecto",IF(D52="Entidad","Nivel incorrecto",""))</f>
      </c>
      <c r="F52" s="23" t="s">
        <v>156</v>
      </c>
      <c r="G52" s="50" t="s">
        <v>579</v>
      </c>
      <c r="H52" s="4" t="s">
        <v>164</v>
      </c>
      <c r="I52" s="44">
        <v>26878</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24614</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13803</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12769</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13075</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11845</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3606930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1366.7934732335189</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54918.342</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97869.59578</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59140</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61974</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58169</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813</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4472</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4133</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3891</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4043</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2636</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2673</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811</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910</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198</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726</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56718</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ustomHeight="1">
      <c r="A122" s="123" t="s">
        <v>407</v>
      </c>
      <c r="B122" s="124" t="s">
        <v>626</v>
      </c>
      <c r="C122" s="120">
        <f>IF($C$11="","",$C$11)</f>
        <v>2005</v>
      </c>
      <c r="D122" s="124" t="str">
        <f>D39</f>
        <v>Municipio</v>
      </c>
      <c r="E122" s="126" t="s">
        <v>708</v>
      </c>
      <c r="F122" s="45" t="s">
        <v>417</v>
      </c>
      <c r="G122" s="50" t="s">
        <v>579</v>
      </c>
      <c r="H122" s="42" t="s">
        <v>420</v>
      </c>
      <c r="I122" s="44">
        <v>42733</v>
      </c>
      <c r="J122" s="129"/>
      <c r="K122" s="129"/>
      <c r="L122" s="129"/>
      <c r="M122" s="129"/>
      <c r="N122" s="129"/>
      <c r="O122" s="129"/>
      <c r="P122" s="129"/>
      <c r="Q122" s="129"/>
      <c r="R122" s="129"/>
      <c r="S122" s="129"/>
      <c r="T122" s="129"/>
      <c r="U122" s="129"/>
      <c r="V122" s="129"/>
      <c r="W122" s="129"/>
      <c r="X122" s="129"/>
      <c r="Y122" s="129"/>
      <c r="Z122" s="129"/>
      <c r="AA122" s="130" t="s">
        <v>724</v>
      </c>
    </row>
    <row r="123" spans="1:27" ht="11.25">
      <c r="A123" s="123"/>
      <c r="B123" s="124"/>
      <c r="C123" s="121"/>
      <c r="D123" s="124"/>
      <c r="E123" s="127"/>
      <c r="F123" s="45" t="s">
        <v>418</v>
      </c>
      <c r="G123" s="50" t="s">
        <v>579</v>
      </c>
      <c r="H123" s="42" t="s">
        <v>421</v>
      </c>
      <c r="I123" s="44">
        <v>14232</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12701</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63.02623265392086</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58169</v>
      </c>
      <c r="J126" s="129"/>
      <c r="K126" s="129"/>
      <c r="L126" s="129"/>
      <c r="M126" s="129"/>
      <c r="N126" s="129"/>
      <c r="O126" s="129"/>
      <c r="P126" s="129"/>
      <c r="Q126" s="129"/>
      <c r="R126" s="129"/>
      <c r="S126" s="129"/>
      <c r="T126" s="129"/>
      <c r="U126" s="129"/>
      <c r="V126" s="129"/>
      <c r="W126" s="129"/>
      <c r="X126" s="129"/>
      <c r="Y126" s="129"/>
      <c r="Z126" s="129"/>
      <c r="AA126" s="124" t="s">
        <v>725</v>
      </c>
    </row>
    <row r="127" spans="1:27" ht="11.25">
      <c r="A127" s="123"/>
      <c r="B127" s="124"/>
      <c r="C127" s="122"/>
      <c r="D127" s="124"/>
      <c r="E127" s="128"/>
      <c r="F127" s="45" t="s">
        <v>430</v>
      </c>
      <c r="G127" s="50" t="s">
        <v>593</v>
      </c>
      <c r="H127" s="42" t="s">
        <v>431</v>
      </c>
      <c r="I127" s="44">
        <v>1</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B28" sqref="B28"/>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1366.7934732335189</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3.2772232980783556</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2.997284812581544</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0.10557533907121366</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0.026144427126201332</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31.692397097439958</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7.848230217946562</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77.30080954409885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88.89295293830773</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51.96978500871586</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48.03021499128414</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49.04209730274767</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50.95790269725233</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49.65153512902618</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50.34846487097382</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47.12376525276002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52.87623474723998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856.2185585770718</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33.30447195375939</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29.721760700161468</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63.02623265392086</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0.17191287455517543</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-1.7444594315915496</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-1.5452486269969978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-1.956530022586811</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198</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83.56499105830692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20.328643464156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99.58497392784932</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36.14077970845068</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34.6538502314733</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2012-01-17T00:41:55Z</dcterms:modified>
  <cp:category/>
  <cp:version/>
  <cp:contentType/>
  <cp:contentStatus/>
</cp:coreProperties>
</file>