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75" yWindow="900" windowWidth="10725" windowHeight="6015" firstSheet="1"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<sst xmlns="http://schemas.openxmlformats.org/spreadsheetml/2006/main" count="1453" uniqueCount="729">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</sst>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54">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24014</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14293</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986</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100</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177</v>
      </c>
      <c r="J16" s="18">
        <f>SUM(I19:I21)</f>
        <v>674</v>
      </c>
      <c r="K16" s="12">
        <v>1288</v>
      </c>
      <c r="L16" s="18">
        <f>SUM(K19:K21)</f>
        <v>5266</v>
      </c>
      <c r="M16" s="12">
        <v>1807</v>
      </c>
      <c r="N16" s="18">
        <f>SUM(M19:M21)</f>
        <v>8698</v>
      </c>
      <c r="O16" s="13">
        <v>996</v>
      </c>
      <c r="P16" s="18">
        <f>SUM(O19:O21)</f>
        <v>4945</v>
      </c>
      <c r="Q16" s="13">
        <v>419</v>
      </c>
      <c r="R16" s="18">
        <f>SUM(Q19:Q21)</f>
        <v>2165</v>
      </c>
      <c r="S16" s="13">
        <v>167</v>
      </c>
      <c r="T16" s="18">
        <f>SUM(S19:S21)</f>
        <v>871</v>
      </c>
      <c r="U16" s="13">
        <v>80</v>
      </c>
      <c r="V16" s="18">
        <f>SUM(U19:U21)</f>
        <v>400</v>
      </c>
      <c r="W16" s="13">
        <v>39</v>
      </c>
      <c r="X16" s="18">
        <f>SUM(W19:W21)</f>
        <v>207</v>
      </c>
      <c r="Y16" s="13">
        <v>37</v>
      </c>
      <c r="Z16" s="18">
        <f>SUM(Y19:Y21)</f>
        <v>206</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-177</v>
      </c>
      <c r="K18" s="12"/>
      <c r="L18" s="18">
        <f>(K15-1)*K16+K15*(K17+K18)</f>
        <v>1288</v>
      </c>
      <c r="M18" s="12"/>
      <c r="N18" s="18">
        <f>(M15-1)*M16+M15*(M17+M18)</f>
        <v>3614</v>
      </c>
      <c r="O18" s="13"/>
      <c r="P18" s="18">
        <f>(O15-1)*O16+O15*(O17+O18)</f>
        <v>2988</v>
      </c>
      <c r="Q18" s="13"/>
      <c r="R18" s="18">
        <f>(Q15-1)*Q16+Q15*(Q17+Q18)</f>
        <v>1676</v>
      </c>
      <c r="S18" s="13"/>
      <c r="T18" s="18">
        <f>(S15-1)*S16+S15*(S17+S18)</f>
        <v>835</v>
      </c>
      <c r="U18" s="13"/>
      <c r="V18" s="18">
        <f>(U15-1)*U16+U15*(U17+U18)</f>
        <v>480</v>
      </c>
      <c r="W18" s="13"/>
      <c r="X18" s="18">
        <f>(W15-1)*W16+W15*(W17+W18)</f>
        <v>273</v>
      </c>
      <c r="Y18" s="13"/>
      <c r="Z18" s="18">
        <f>(Y15-1)*Y16+Y15*(Y17+Y18)</f>
        <v>296</v>
      </c>
      <c r="AA18" s="135"/>
    </row>
    <row r="19" spans="1:27" ht="33.75">
      <c r="A19" s="160"/>
      <c r="B19" s="135"/>
      <c r="C19" s="121"/>
      <c r="D19" s="153"/>
      <c r="E19" s="127"/>
      <c r="F19" s="11" t="s">
        <v>16</v>
      </c>
      <c r="G19" s="50" t="s">
        <v>579</v>
      </c>
      <c r="H19" s="94" t="s">
        <v>710</v>
      </c>
      <c r="I19" s="44">
        <v>674</v>
      </c>
      <c r="J19" s="22" t="s">
        <v>73</v>
      </c>
      <c r="K19" s="12">
        <v>5266</v>
      </c>
      <c r="L19" s="22" t="s">
        <v>74</v>
      </c>
      <c r="M19" s="12">
        <v>8698</v>
      </c>
      <c r="N19" s="22" t="s">
        <v>75</v>
      </c>
      <c r="O19" s="13">
        <v>4945</v>
      </c>
      <c r="P19" s="22" t="s">
        <v>76</v>
      </c>
      <c r="Q19" s="13">
        <v>2165</v>
      </c>
      <c r="R19" s="22" t="s">
        <v>77</v>
      </c>
      <c r="S19" s="13">
        <v>871</v>
      </c>
      <c r="T19" s="22" t="s">
        <v>78</v>
      </c>
      <c r="U19" s="13">
        <v>400</v>
      </c>
      <c r="V19" s="22" t="s">
        <v>79</v>
      </c>
      <c r="W19" s="13">
        <v>207</v>
      </c>
      <c r="X19" s="22" t="s">
        <v>80</v>
      </c>
      <c r="Y19" s="13">
        <v>206</v>
      </c>
      <c r="Z19" s="22" t="s">
        <v>81</v>
      </c>
      <c r="AA19" s="135"/>
    </row>
    <row r="20" spans="1:27" ht="22.5">
      <c r="A20" s="160"/>
      <c r="B20" s="135"/>
      <c r="C20" s="121"/>
      <c r="D20" s="153"/>
      <c r="E20" s="127"/>
      <c r="F20" s="11" t="s">
        <v>19</v>
      </c>
      <c r="G20" s="50" t="s">
        <v>579</v>
      </c>
      <c r="H20" s="25" t="s">
        <v>65</v>
      </c>
      <c r="I20" s="44"/>
      <c r="J20" s="28">
        <f>IF(J18=0,"",J16/J18)</f>
        <v>-3.8079096045197742</v>
      </c>
      <c r="K20" s="12"/>
      <c r="L20" s="28">
        <f>IF(L18=0,"",L16/L18)</f>
        <v>4.088509316770186</v>
      </c>
      <c r="M20" s="12"/>
      <c r="N20" s="28">
        <f>IF(N18=0,"",N16/N18)</f>
        <v>2.4067515218594355</v>
      </c>
      <c r="O20" s="13"/>
      <c r="P20" s="28">
        <f>IF(P18=0,"",P16/P18)</f>
        <v>1.6549531459170013</v>
      </c>
      <c r="Q20" s="13"/>
      <c r="R20" s="28">
        <f>IF(R18=0,"",R16/R18)</f>
        <v>1.291766109785203</v>
      </c>
      <c r="S20" s="13"/>
      <c r="T20" s="28">
        <f>IF(T18=0,"",T16/T18)</f>
        <v>1.0431137724550898</v>
      </c>
      <c r="U20" s="13"/>
      <c r="V20" s="28">
        <f>IF(V18=0,"",V16/V18)</f>
        <v>0.8333333333333334</v>
      </c>
      <c r="W20" s="13"/>
      <c r="X20" s="28">
        <f>IF(X18=0,"",X16/X18)</f>
        <v>0.7582417582417582</v>
      </c>
      <c r="Y20" s="13"/>
      <c r="Z20" s="28">
        <f>IF(Z18=0,"",Z16/Z18)</f>
        <v>0.6959459459459459</v>
      </c>
      <c r="AA20" s="135"/>
    </row>
    <row r="21" spans="1:27" ht="22.5">
      <c r="A21" s="160"/>
      <c r="B21" s="135"/>
      <c r="C21" s="121"/>
      <c r="D21" s="153"/>
      <c r="E21" s="127"/>
      <c r="F21" s="11" t="s">
        <v>17</v>
      </c>
      <c r="G21" s="50" t="s">
        <v>579</v>
      </c>
      <c r="H21" s="42" t="s">
        <v>692</v>
      </c>
      <c r="I21" s="44"/>
      <c r="J21" s="29">
        <f>IF(J20&gt;3,(100*$J$16/$I$22),0)</f>
        <v>0</v>
      </c>
      <c r="K21" s="14"/>
      <c r="L21" s="29">
        <f>IF(L20&gt;3,(100*$L$16/$I$22),0)</f>
        <v>21.928874823019903</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24014</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49</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24014</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164</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1716</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674</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661</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1861</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24014</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673</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24014</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2042</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99</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13</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2928</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17</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24014</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10.859282617264485</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67.34331888056761</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73.41348048876625</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26.586519511233742</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7985</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6324</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5491</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5013</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24</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11</v>
      </c>
      <c r="J51" s="129"/>
      <c r="K51" s="129"/>
      <c r="L51" s="129"/>
      <c r="M51" s="129"/>
      <c r="N51" s="129"/>
      <c r="O51" s="129"/>
      <c r="P51" s="129"/>
      <c r="Q51" s="129"/>
      <c r="R51" s="129"/>
      <c r="S51" s="129"/>
      <c r="T51" s="129"/>
      <c r="U51" s="129"/>
      <c r="V51" s="129"/>
      <c r="W51" s="129"/>
      <c r="X51" s="129"/>
      <c r="Y51" s="129"/>
      <c r="Z51" s="129"/>
      <c r="AA51" s="136"/>
    </row>
    <row r="52" spans="1:27" ht="11.25" customHeight="1">
      <c r="A52" s="159" t="s">
        <v>60</v>
      </c>
      <c r="B52" s="137" t="s">
        <v>155</v>
      </c>
      <c r="C52" s="120">
        <f>IF($C$11="","",$C$11)</f>
        <v>2005</v>
      </c>
      <c r="D52" s="131" t="s">
        <v>653</v>
      </c>
      <c r="E52" s="126">
        <f>IF(D52="País","Nivel incorrecto",IF(D52="Entidad","Nivel incorrecto",""))</f>
      </c>
      <c r="F52" s="23" t="s">
        <v>156</v>
      </c>
      <c r="G52" s="50" t="s">
        <v>579</v>
      </c>
      <c r="H52" s="4" t="s">
        <v>164</v>
      </c>
      <c r="I52" s="44">
        <v>3575</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3001</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1872</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1576</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1703</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1425</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50" t="s">
        <v>585</v>
      </c>
      <c r="H61" s="49" t="s">
        <v>594</v>
      </c>
      <c r="I61" s="37">
        <v>1.77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8.01</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37">
        <v>739125</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220.286889869943</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42753.779</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95602.74647</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24757</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27592</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24986</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1412</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2127</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1725</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1233</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1201</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630</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523</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241</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218</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37">
        <v>91</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726</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24014</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ustomHeight="1">
      <c r="A122" s="123" t="s">
        <v>407</v>
      </c>
      <c r="B122" s="124" t="s">
        <v>626</v>
      </c>
      <c r="C122" s="120">
        <f>IF($C$11="","",$C$11)</f>
        <v>2005</v>
      </c>
      <c r="D122" s="124" t="str">
        <f>D39</f>
        <v>Municipio</v>
      </c>
      <c r="E122" s="126" t="s">
        <v>708</v>
      </c>
      <c r="F122" s="45" t="s">
        <v>417</v>
      </c>
      <c r="G122" s="50" t="s">
        <v>579</v>
      </c>
      <c r="H122" s="42" t="s">
        <v>420</v>
      </c>
      <c r="I122" s="44">
        <v>17136</v>
      </c>
      <c r="J122" s="129"/>
      <c r="K122" s="129"/>
      <c r="L122" s="129"/>
      <c r="M122" s="129"/>
      <c r="N122" s="129"/>
      <c r="O122" s="129"/>
      <c r="P122" s="129"/>
      <c r="Q122" s="129"/>
      <c r="R122" s="129"/>
      <c r="S122" s="129"/>
      <c r="T122" s="129"/>
      <c r="U122" s="129"/>
      <c r="V122" s="129"/>
      <c r="W122" s="129"/>
      <c r="X122" s="129"/>
      <c r="Y122" s="129"/>
      <c r="Z122" s="129"/>
      <c r="AA122" s="130" t="s">
        <v>724</v>
      </c>
    </row>
    <row r="123" spans="1:27" ht="11.25">
      <c r="A123" s="123"/>
      <c r="B123" s="124"/>
      <c r="C123" s="121"/>
      <c r="D123" s="124"/>
      <c r="E123" s="127"/>
      <c r="F123" s="45" t="s">
        <v>418</v>
      </c>
      <c r="G123" s="50" t="s">
        <v>579</v>
      </c>
      <c r="H123" s="42" t="s">
        <v>421</v>
      </c>
      <c r="I123" s="44">
        <v>6084</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5310</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66.49159663865547</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24986</v>
      </c>
      <c r="J126" s="129"/>
      <c r="K126" s="129"/>
      <c r="L126" s="129"/>
      <c r="M126" s="129"/>
      <c r="N126" s="129"/>
      <c r="O126" s="129"/>
      <c r="P126" s="129"/>
      <c r="Q126" s="129"/>
      <c r="R126" s="129"/>
      <c r="S126" s="129"/>
      <c r="T126" s="129"/>
      <c r="U126" s="129"/>
      <c r="V126" s="129"/>
      <c r="W126" s="129"/>
      <c r="X126" s="129"/>
      <c r="Y126" s="129"/>
      <c r="Z126" s="129"/>
      <c r="AA126" s="124" t="s">
        <v>725</v>
      </c>
    </row>
    <row r="127" spans="1:27" ht="11.25">
      <c r="A127" s="123"/>
      <c r="B127" s="124"/>
      <c r="C127" s="122"/>
      <c r="D127" s="124"/>
      <c r="E127" s="128"/>
      <c r="F127" s="45" t="s">
        <v>430</v>
      </c>
      <c r="G127" s="50" t="s">
        <v>593</v>
      </c>
      <c r="H127" s="42" t="s">
        <v>431</v>
      </c>
      <c r="I127" s="44">
        <v>1</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PageLayoutView="0" workbookViewId="0" topLeftCell="A1">
      <pane ySplit="5" topLeftCell="A6" activePane="bottomLeft" state="frozen"/>
      <selection pane="topLeft" activeCell="A1" sqref="A1"/>
      <selection pane="bottomLeft" activeCell="B16" sqref="B16"/>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220.286889869943</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4.439890710382514</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7.079203797784626</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7.972177325445448</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2.8871052918190365</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49.43907426687314</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17.904244613694463</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68.97374701670644</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79.40757167749089</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55.218068535825545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44.781931464174455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50.65735414954807</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49.34264585045193</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54.64006938421509</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45.35993061578491</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52.50544662309368</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47.49455337690632</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1791.917218058001</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35.50420168067227</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30.98739495798319</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66.49159663865547</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0.40022412551028574</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-3.439837077914598</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-3.383772981980415</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-3.50161539154189</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91</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63.89144434222631</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21.928874823019903</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99.79454926624737</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21.044513945417933</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8.538574116663183</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2012-01-17T00:36:22Z</dcterms:modified>
  <cp:category/>
  <cp:version/>
  <cp:contentType/>
  <cp:contentStatus/>
</cp:coreProperties>
</file>