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75" yWindow="75" windowWidth="12345" windowHeight="86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<sst xmlns="http://schemas.openxmlformats.org/spreadsheetml/2006/main" count="1453" uniqueCount="729">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</sst>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E50">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23847</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19915</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1041</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275</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9" ht="33.75">
      <c r="A16" s="147"/>
      <c r="B16" s="142"/>
      <c r="C16" s="144"/>
      <c r="D16" s="125"/>
      <c r="E16" s="122"/>
      <c r="F16" s="11" t="s">
        <v>13</v>
      </c>
      <c r="G16" s="50" t="s">
        <v>580</v>
      </c>
      <c r="H16" s="94" t="s">
        <v>709</v>
      </c>
      <c r="I16" s="44">
        <v>586</v>
      </c>
      <c r="J16" s="18">
        <f>SUM(I19:I21)</f>
        <v>2085</v>
      </c>
      <c r="K16" s="12">
        <v>1451</v>
      </c>
      <c r="L16" s="18">
        <f>SUM(K19:K21)</f>
        <v>5625</v>
      </c>
      <c r="M16" s="12">
        <v>1330</v>
      </c>
      <c r="N16" s="18">
        <f>SUM(M19:M21)</f>
        <v>5918</v>
      </c>
      <c r="O16" s="13">
        <v>872</v>
      </c>
      <c r="P16" s="18">
        <f>SUM(O19:O21)</f>
        <v>4146</v>
      </c>
      <c r="Q16" s="13">
        <v>468</v>
      </c>
      <c r="R16" s="18">
        <f>SUM(Q19:Q21)</f>
        <v>2485</v>
      </c>
      <c r="S16" s="13">
        <v>277</v>
      </c>
      <c r="T16" s="18">
        <f>SUM(S19:S21)</f>
        <v>1569</v>
      </c>
      <c r="U16" s="13">
        <v>116</v>
      </c>
      <c r="V16" s="18">
        <f>SUM(U19:U21)</f>
        <v>651</v>
      </c>
      <c r="W16" s="13">
        <v>68</v>
      </c>
      <c r="X16" s="18">
        <f>SUM(W19:W21)</f>
        <v>377</v>
      </c>
      <c r="Y16" s="13">
        <v>58</v>
      </c>
      <c r="Z16" s="18">
        <f>SUM(Y19:Y21)</f>
        <v>355</v>
      </c>
      <c r="AA16" s="142"/>
      <c r="AB16" s="97"/>
      <c r="AC16" s="97"/>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-586</v>
      </c>
      <c r="K18" s="12"/>
      <c r="L18" s="18">
        <f>(K15-1)*K16+K15*(K17+K18)</f>
        <v>1451</v>
      </c>
      <c r="M18" s="12"/>
      <c r="N18" s="18">
        <f>(M15-1)*M16+M15*(M17+M18)</f>
        <v>2660</v>
      </c>
      <c r="O18" s="13"/>
      <c r="P18" s="18">
        <f>(O15-1)*O16+O15*(O17+O18)</f>
        <v>2616</v>
      </c>
      <c r="Q18" s="13"/>
      <c r="R18" s="18">
        <f>(Q15-1)*Q16+Q15*(Q17+Q18)</f>
        <v>1872</v>
      </c>
      <c r="S18" s="13"/>
      <c r="T18" s="18">
        <f>(S15-1)*S16+S15*(S17+S18)</f>
        <v>1385</v>
      </c>
      <c r="U18" s="13"/>
      <c r="V18" s="18">
        <f>(U15-1)*U16+U15*(U17+U18)</f>
        <v>696</v>
      </c>
      <c r="W18" s="13"/>
      <c r="X18" s="18">
        <f>(W15-1)*W16+W15*(W17+W18)</f>
        <v>476</v>
      </c>
      <c r="Y18" s="13"/>
      <c r="Z18" s="18">
        <f>(Y15-1)*Y16+Y15*(Y17+Y18)</f>
        <v>464</v>
      </c>
      <c r="AA18" s="142"/>
    </row>
    <row r="19" spans="1:27" ht="33.75">
      <c r="A19" s="147"/>
      <c r="B19" s="142"/>
      <c r="C19" s="144"/>
      <c r="D19" s="125"/>
      <c r="E19" s="122"/>
      <c r="F19" s="11" t="s">
        <v>16</v>
      </c>
      <c r="G19" s="50" t="s">
        <v>579</v>
      </c>
      <c r="H19" s="94" t="s">
        <v>710</v>
      </c>
      <c r="I19" s="44">
        <v>2085</v>
      </c>
      <c r="J19" s="22" t="s">
        <v>73</v>
      </c>
      <c r="K19" s="12">
        <v>5625</v>
      </c>
      <c r="L19" s="22" t="s">
        <v>74</v>
      </c>
      <c r="M19" s="12">
        <v>5918</v>
      </c>
      <c r="N19" s="22" t="s">
        <v>75</v>
      </c>
      <c r="O19" s="13">
        <v>4146</v>
      </c>
      <c r="P19" s="22" t="s">
        <v>76</v>
      </c>
      <c r="Q19" s="13">
        <v>2485</v>
      </c>
      <c r="R19" s="22" t="s">
        <v>77</v>
      </c>
      <c r="S19" s="13">
        <v>1569</v>
      </c>
      <c r="T19" s="22" t="s">
        <v>78</v>
      </c>
      <c r="U19" s="13">
        <v>651</v>
      </c>
      <c r="V19" s="22" t="s">
        <v>79</v>
      </c>
      <c r="W19" s="13">
        <v>377</v>
      </c>
      <c r="X19" s="22" t="s">
        <v>80</v>
      </c>
      <c r="Y19" s="13">
        <v>355</v>
      </c>
      <c r="Z19" s="22" t="s">
        <v>81</v>
      </c>
      <c r="AA19" s="142"/>
    </row>
    <row r="20" spans="1:27" ht="22.5">
      <c r="A20" s="147"/>
      <c r="B20" s="142"/>
      <c r="C20" s="144"/>
      <c r="D20" s="125"/>
      <c r="E20" s="122"/>
      <c r="F20" s="11" t="s">
        <v>19</v>
      </c>
      <c r="G20" s="50" t="s">
        <v>579</v>
      </c>
      <c r="H20" s="25" t="s">
        <v>65</v>
      </c>
      <c r="I20" s="44"/>
      <c r="J20" s="28">
        <f>IF(J18=0,"",J16/J18)</f>
        <v>-3.5580204778157</v>
      </c>
      <c r="K20" s="12"/>
      <c r="L20" s="28">
        <f>IF(L18=0,"",L16/L18)</f>
        <v>3.8766368022053754</v>
      </c>
      <c r="M20" s="12"/>
      <c r="N20" s="28">
        <f>IF(N18=0,"",N16/N18)</f>
        <v>2.224812030075188</v>
      </c>
      <c r="O20" s="13"/>
      <c r="P20" s="28">
        <f>IF(P18=0,"",P16/P18)</f>
        <v>1.584862385321101</v>
      </c>
      <c r="Q20" s="13"/>
      <c r="R20" s="28">
        <f>IF(R18=0,"",R16/R18)</f>
        <v>1.327457264957265</v>
      </c>
      <c r="S20" s="13"/>
      <c r="T20" s="28">
        <f>IF(T18=0,"",T16/T18)</f>
        <v>1.1328519855595667</v>
      </c>
      <c r="U20" s="13"/>
      <c r="V20" s="28">
        <f>IF(V18=0,"",V16/V18)</f>
        <v>0.9353448275862069</v>
      </c>
      <c r="W20" s="13"/>
      <c r="X20" s="28">
        <f>IF(X18=0,"",X16/X18)</f>
        <v>0.792016806722689</v>
      </c>
      <c r="Y20" s="13"/>
      <c r="Z20" s="28">
        <f>IF(Z18=0,"",Z16/Z18)</f>
        <v>0.7650862068965517</v>
      </c>
      <c r="AA20" s="142"/>
    </row>
    <row r="21" spans="1:27" ht="22.5">
      <c r="A21" s="147"/>
      <c r="B21" s="142"/>
      <c r="C21" s="144"/>
      <c r="D21" s="125"/>
      <c r="E21" s="122"/>
      <c r="F21" s="11" t="s">
        <v>17</v>
      </c>
      <c r="G21" s="50" t="s">
        <v>579</v>
      </c>
      <c r="H21" s="42" t="s">
        <v>692</v>
      </c>
      <c r="I21" s="44"/>
      <c r="J21" s="29">
        <f>IF(J20&gt;3,(100*$J$16/$I$22),0)</f>
        <v>0</v>
      </c>
      <c r="K21" s="14"/>
      <c r="L21" s="29">
        <f>IF(L20&gt;3,(100*$L$16/$I$22),0)</f>
        <v>23.587872688388476</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23847</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1036</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23847</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267</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6048</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521</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7692</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1093</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23847</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37</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23847</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14309</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223</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4</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2525</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3</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23847</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653</v>
      </c>
      <c r="E41" s="121"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13.758575931763398</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76.08010383830891</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23.91989616169108</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8625</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7322</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8095</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7095</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7</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7</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155</v>
      </c>
      <c r="C52" s="143">
        <f>IF($C$11="","",$C$11)</f>
        <v>2005</v>
      </c>
      <c r="D52" s="124" t="s">
        <v>653</v>
      </c>
      <c r="E52" s="121">
        <f>IF(D52="País","Nivel incorrecto",IF(D52="Entidad","Nivel incorrecto",""))</f>
      </c>
      <c r="F52" s="23" t="s">
        <v>156</v>
      </c>
      <c r="G52" s="50" t="s">
        <v>579</v>
      </c>
      <c r="H52" s="4" t="s">
        <v>164</v>
      </c>
      <c r="I52" s="44">
        <v>17906</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18338</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9315</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9653</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8591</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8685</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8.01</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851472</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777.5499069762237</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37">
        <v>26061.109</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37">
        <v>43631.24189</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21424</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23592</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24055</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387</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1972</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1627</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2408</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2270</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2473</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2197</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817</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703</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171</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726</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23847</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407</v>
      </c>
      <c r="B122" s="130" t="s">
        <v>626</v>
      </c>
      <c r="C122" s="143">
        <f>IF($C$11="","",$C$11)</f>
        <v>2005</v>
      </c>
      <c r="D122" s="130" t="str">
        <f>D39</f>
        <v>Municipio</v>
      </c>
      <c r="E122" s="121" t="s">
        <v>708</v>
      </c>
      <c r="F122" s="45" t="s">
        <v>417</v>
      </c>
      <c r="G122" s="50" t="s">
        <v>579</v>
      </c>
      <c r="H122" s="42" t="s">
        <v>420</v>
      </c>
      <c r="I122" s="44">
        <v>17360</v>
      </c>
      <c r="J122" s="129"/>
      <c r="K122" s="129"/>
      <c r="L122" s="129"/>
      <c r="M122" s="129"/>
      <c r="N122" s="129"/>
      <c r="O122" s="129"/>
      <c r="P122" s="129"/>
      <c r="Q122" s="129"/>
      <c r="R122" s="129"/>
      <c r="S122" s="129"/>
      <c r="T122" s="129"/>
      <c r="U122" s="129"/>
      <c r="V122" s="129"/>
      <c r="W122" s="129"/>
      <c r="X122" s="129"/>
      <c r="Y122" s="129"/>
      <c r="Z122" s="129"/>
      <c r="AA122" s="153" t="s">
        <v>724</v>
      </c>
    </row>
    <row r="123" spans="1:27" ht="11.25">
      <c r="A123" s="141"/>
      <c r="B123" s="130"/>
      <c r="C123" s="144"/>
      <c r="D123" s="130"/>
      <c r="E123" s="122"/>
      <c r="F123" s="45" t="s">
        <v>418</v>
      </c>
      <c r="G123" s="50" t="s">
        <v>579</v>
      </c>
      <c r="H123" s="42" t="s">
        <v>421</v>
      </c>
      <c r="I123" s="44">
        <v>5039</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4473</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54.79262672811059</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24055</v>
      </c>
      <c r="J126" s="129"/>
      <c r="K126" s="129"/>
      <c r="L126" s="129"/>
      <c r="M126" s="129"/>
      <c r="N126" s="129"/>
      <c r="O126" s="129"/>
      <c r="P126" s="129"/>
      <c r="Q126" s="129"/>
      <c r="R126" s="129"/>
      <c r="S126" s="129"/>
      <c r="T126" s="129"/>
      <c r="U126" s="129"/>
      <c r="V126" s="129"/>
      <c r="W126" s="129"/>
      <c r="X126" s="129"/>
      <c r="Y126" s="129"/>
      <c r="Z126" s="129"/>
      <c r="AA126" s="130" t="s">
        <v>725</v>
      </c>
    </row>
    <row r="127" spans="1:27" ht="11.25">
      <c r="A127" s="141"/>
      <c r="B127" s="130"/>
      <c r="C127" s="145"/>
      <c r="D127" s="130"/>
      <c r="E127" s="123"/>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777.5499069762237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1.5841584158415842</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1.258019876714052</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10.467538855558171</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3.291037076205226</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93.9313065676491</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96.99248120300751</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54.79299805501528</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45.20700194498472</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51.474989311671656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48.525010688328344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52.95503211991435</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47.04496788008565</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53.75</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46.25</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972.823500127987</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29.026497695852534</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25.766129032258064</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54.79262672811059</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0.4779296059463922</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0.7154017348366626</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0.21788213965807657</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171</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88.90208722212795</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23.587872688388476</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95.60644614079729</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64.4855102897942</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60.5697595665425</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2012-01-17T00:22:52Z</dcterms:modified>
  <cp:category/>
  <cp:version/>
  <cp:contentType/>
  <cp:contentStatus/>
</cp:coreProperties>
</file>