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55" yWindow="645" windowWidth="10185" windowHeight="889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<sst xmlns="http://schemas.openxmlformats.org/spreadsheetml/2006/main" count="1453" uniqueCount="729">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</sst>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4598</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2959</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164</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60</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9" ht="33.75">
      <c r="A16" s="147"/>
      <c r="B16" s="142"/>
      <c r="C16" s="144"/>
      <c r="D16" s="125"/>
      <c r="E16" s="122"/>
      <c r="F16" s="11" t="s">
        <v>13</v>
      </c>
      <c r="G16" s="50" t="s">
        <v>580</v>
      </c>
      <c r="H16" s="94" t="s">
        <v>709</v>
      </c>
      <c r="I16" s="44">
        <v>50</v>
      </c>
      <c r="J16" s="18">
        <f>SUM(I19:I21)</f>
        <v>163</v>
      </c>
      <c r="K16" s="12">
        <v>181</v>
      </c>
      <c r="L16" s="18">
        <f>SUM(K19:K21)</f>
        <v>695</v>
      </c>
      <c r="M16" s="12">
        <v>412</v>
      </c>
      <c r="N16" s="18">
        <f>SUM(M19:M21)</f>
        <v>1839</v>
      </c>
      <c r="O16" s="13">
        <v>187</v>
      </c>
      <c r="P16" s="18">
        <f>SUM(O19:O21)</f>
        <v>1007</v>
      </c>
      <c r="Q16" s="13">
        <v>84</v>
      </c>
      <c r="R16" s="18">
        <f>SUM(Q19:Q21)</f>
        <v>442</v>
      </c>
      <c r="S16" s="13">
        <v>30</v>
      </c>
      <c r="T16" s="18">
        <f>SUM(S19:S21)</f>
        <v>158</v>
      </c>
      <c r="U16" s="13">
        <v>14</v>
      </c>
      <c r="V16" s="18">
        <f>SUM(U19:U21)</f>
        <v>84</v>
      </c>
      <c r="W16" s="13">
        <v>5</v>
      </c>
      <c r="X16" s="18">
        <f>SUM(W19:W21)</f>
        <v>31</v>
      </c>
      <c r="Y16" s="13">
        <v>10</v>
      </c>
      <c r="Z16" s="18">
        <f>SUM(Y19:Y21)</f>
        <v>54</v>
      </c>
      <c r="AA16" s="142"/>
      <c r="AB16" s="97"/>
      <c r="AC16" s="97"/>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-50</v>
      </c>
      <c r="K18" s="12"/>
      <c r="L18" s="18">
        <f>(K15-1)*K16+K15*(K17+K18)</f>
        <v>181</v>
      </c>
      <c r="M18" s="12"/>
      <c r="N18" s="18">
        <f>(M15-1)*M16+M15*(M17+M18)</f>
        <v>824</v>
      </c>
      <c r="O18" s="13"/>
      <c r="P18" s="18">
        <f>(O15-1)*O16+O15*(O17+O18)</f>
        <v>561</v>
      </c>
      <c r="Q18" s="13"/>
      <c r="R18" s="18">
        <f>(Q15-1)*Q16+Q15*(Q17+Q18)</f>
        <v>336</v>
      </c>
      <c r="S18" s="13"/>
      <c r="T18" s="18">
        <f>(S15-1)*S16+S15*(S17+S18)</f>
        <v>150</v>
      </c>
      <c r="U18" s="13"/>
      <c r="V18" s="18">
        <f>(U15-1)*U16+U15*(U17+U18)</f>
        <v>84</v>
      </c>
      <c r="W18" s="13"/>
      <c r="X18" s="18">
        <f>(W15-1)*W16+W15*(W17+W18)</f>
        <v>35</v>
      </c>
      <c r="Y18" s="13"/>
      <c r="Z18" s="18">
        <f>(Y15-1)*Y16+Y15*(Y17+Y18)</f>
        <v>80</v>
      </c>
      <c r="AA18" s="142"/>
    </row>
    <row r="19" spans="1:27" ht="33.75">
      <c r="A19" s="147"/>
      <c r="B19" s="142"/>
      <c r="C19" s="144"/>
      <c r="D19" s="125"/>
      <c r="E19" s="122"/>
      <c r="F19" s="11" t="s">
        <v>16</v>
      </c>
      <c r="G19" s="50" t="s">
        <v>579</v>
      </c>
      <c r="H19" s="94" t="s">
        <v>710</v>
      </c>
      <c r="I19" s="44">
        <v>163</v>
      </c>
      <c r="J19" s="22" t="s">
        <v>73</v>
      </c>
      <c r="K19" s="12">
        <v>695</v>
      </c>
      <c r="L19" s="22" t="s">
        <v>74</v>
      </c>
      <c r="M19" s="12">
        <v>1839</v>
      </c>
      <c r="N19" s="22" t="s">
        <v>75</v>
      </c>
      <c r="O19" s="13">
        <v>1007</v>
      </c>
      <c r="P19" s="22" t="s">
        <v>76</v>
      </c>
      <c r="Q19" s="13">
        <v>442</v>
      </c>
      <c r="R19" s="22" t="s">
        <v>77</v>
      </c>
      <c r="S19" s="13">
        <v>158</v>
      </c>
      <c r="T19" s="22" t="s">
        <v>78</v>
      </c>
      <c r="U19" s="13">
        <v>84</v>
      </c>
      <c r="V19" s="22" t="s">
        <v>79</v>
      </c>
      <c r="W19" s="13">
        <v>31</v>
      </c>
      <c r="X19" s="22" t="s">
        <v>80</v>
      </c>
      <c r="Y19" s="13">
        <v>54</v>
      </c>
      <c r="Z19" s="22" t="s">
        <v>81</v>
      </c>
      <c r="AA19" s="142"/>
    </row>
    <row r="20" spans="1:27" ht="22.5">
      <c r="A20" s="147"/>
      <c r="B20" s="142"/>
      <c r="C20" s="144"/>
      <c r="D20" s="125"/>
      <c r="E20" s="122"/>
      <c r="F20" s="11" t="s">
        <v>19</v>
      </c>
      <c r="G20" s="50" t="s">
        <v>579</v>
      </c>
      <c r="H20" s="25" t="s">
        <v>65</v>
      </c>
      <c r="I20" s="44"/>
      <c r="J20" s="28">
        <f>IF(J18=0,"",J16/J18)</f>
        <v>-3.26</v>
      </c>
      <c r="K20" s="12"/>
      <c r="L20" s="28">
        <f>IF(L18=0,"",L16/L18)</f>
        <v>3.839779005524862</v>
      </c>
      <c r="M20" s="12"/>
      <c r="N20" s="28">
        <f>IF(N18=0,"",N16/N18)</f>
        <v>2.2317961165048543</v>
      </c>
      <c r="O20" s="13"/>
      <c r="P20" s="28">
        <f>IF(P18=0,"",P16/P18)</f>
        <v>1.7950089126559714</v>
      </c>
      <c r="Q20" s="13"/>
      <c r="R20" s="28">
        <f>IF(R18=0,"",R16/R18)</f>
        <v>1.3154761904761905</v>
      </c>
      <c r="S20" s="13"/>
      <c r="T20" s="28">
        <f>IF(T18=0,"",T16/T18)</f>
        <v>1.0533333333333332</v>
      </c>
      <c r="U20" s="13"/>
      <c r="V20" s="28">
        <f>IF(V18=0,"",V16/V18)</f>
        <v>1</v>
      </c>
      <c r="W20" s="13"/>
      <c r="X20" s="28">
        <f>IF(X18=0,"",X16/X18)</f>
        <v>0.8857142857142857</v>
      </c>
      <c r="Y20" s="13"/>
      <c r="Z20" s="28">
        <f>IF(Z18=0,"",Z16/Z18)</f>
        <v>0.675</v>
      </c>
      <c r="AA20" s="142"/>
    </row>
    <row r="21" spans="1:27" ht="22.5">
      <c r="A21" s="147"/>
      <c r="B21" s="142"/>
      <c r="C21" s="144"/>
      <c r="D21" s="125"/>
      <c r="E21" s="122"/>
      <c r="F21" s="11" t="s">
        <v>17</v>
      </c>
      <c r="G21" s="50" t="s">
        <v>579</v>
      </c>
      <c r="H21" s="42" t="s">
        <v>692</v>
      </c>
      <c r="I21" s="44"/>
      <c r="J21" s="29">
        <f>IF(J20&gt;3,(100*$J$16/$I$22),0)</f>
        <v>0</v>
      </c>
      <c r="K21" s="14"/>
      <c r="L21" s="29">
        <f>IF(L20&gt;3,(100*$L$16/$I$22),0)</f>
        <v>15.115267507612005</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4598</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74</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4598</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54</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801</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74</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978</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543</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4598</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178</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4598</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1830</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45</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1</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488</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1</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4598</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653</v>
      </c>
      <c r="E41" s="121"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35.317860746720484</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82.13925327951564</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17.860746720484357</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1442</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1364</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1111</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1108</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5</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7</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155</v>
      </c>
      <c r="C52" s="143">
        <f>IF($C$11="","",$C$11)</f>
        <v>2005</v>
      </c>
      <c r="D52" s="124" t="s">
        <v>653</v>
      </c>
      <c r="E52" s="121">
        <f>IF(D52="País","Nivel incorrecto",IF(D52="Entidad","Nivel incorrecto",""))</f>
      </c>
      <c r="F52" s="23" t="s">
        <v>156</v>
      </c>
      <c r="G52" s="50" t="s">
        <v>579</v>
      </c>
      <c r="H52" s="4" t="s">
        <v>164</v>
      </c>
      <c r="I52" s="44">
        <v>0</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0</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0</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0</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0</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0</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8.01</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354780</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45.29882207534104</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37">
        <v>12621.105</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37">
        <v>19802.95584</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4687</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5196</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4748</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74</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400</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298</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245</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274</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156</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158</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38</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58</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225</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726</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4598</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407</v>
      </c>
      <c r="B122" s="130" t="s">
        <v>626</v>
      </c>
      <c r="C122" s="143">
        <f>IF($C$11="","",$C$11)</f>
        <v>2005</v>
      </c>
      <c r="D122" s="130" t="str">
        <f>D39</f>
        <v>Municipio</v>
      </c>
      <c r="E122" s="121" t="s">
        <v>708</v>
      </c>
      <c r="F122" s="45" t="s">
        <v>417</v>
      </c>
      <c r="G122" s="50" t="s">
        <v>579</v>
      </c>
      <c r="H122" s="42" t="s">
        <v>420</v>
      </c>
      <c r="I122" s="44">
        <v>3799</v>
      </c>
      <c r="J122" s="129"/>
      <c r="K122" s="129"/>
      <c r="L122" s="129"/>
      <c r="M122" s="129"/>
      <c r="N122" s="129"/>
      <c r="O122" s="129"/>
      <c r="P122" s="129"/>
      <c r="Q122" s="129"/>
      <c r="R122" s="129"/>
      <c r="S122" s="129"/>
      <c r="T122" s="129"/>
      <c r="U122" s="129"/>
      <c r="V122" s="129"/>
      <c r="W122" s="129"/>
      <c r="X122" s="129"/>
      <c r="Y122" s="129"/>
      <c r="Z122" s="129"/>
      <c r="AA122" s="153" t="s">
        <v>724</v>
      </c>
    </row>
    <row r="123" spans="1:27" ht="11.25">
      <c r="A123" s="141"/>
      <c r="B123" s="130"/>
      <c r="C123" s="144"/>
      <c r="D123" s="130"/>
      <c r="E123" s="122"/>
      <c r="F123" s="45" t="s">
        <v>418</v>
      </c>
      <c r="G123" s="50" t="s">
        <v>579</v>
      </c>
      <c r="H123" s="42" t="s">
        <v>421</v>
      </c>
      <c r="I123" s="44">
        <v>1354</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1386</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72.1242432219005</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4748</v>
      </c>
      <c r="J126" s="129"/>
      <c r="K126" s="129"/>
      <c r="L126" s="129"/>
      <c r="M126" s="129"/>
      <c r="N126" s="129"/>
      <c r="O126" s="129"/>
      <c r="P126" s="129"/>
      <c r="Q126" s="129"/>
      <c r="R126" s="129"/>
      <c r="S126" s="129"/>
      <c r="T126" s="129"/>
      <c r="U126" s="129"/>
      <c r="V126" s="129"/>
      <c r="W126" s="129"/>
      <c r="X126" s="129"/>
      <c r="Y126" s="129"/>
      <c r="Z126" s="129"/>
      <c r="AA126" s="130" t="s">
        <v>725</v>
      </c>
    </row>
    <row r="127" spans="1:27" ht="11.25">
      <c r="A127" s="141"/>
      <c r="B127" s="130"/>
      <c r="C127" s="145"/>
      <c r="D127" s="130"/>
      <c r="E127" s="123"/>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45.29882207534104</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2.0491803278688523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2.174858634188778</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29.009827091655374</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6.3080336550651115</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77.31384829505915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81.65070007369197</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57.306590257879655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42.693409742120345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47.20616570327553</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52.79383429672447</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49.681528662420384</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50.318471337579616</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39.583333333333336</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60.416666666666664</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2199.9345007986826</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35.640958146880756</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36.483285075019744</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72.1242432219005</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225</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68.81886293521374</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15.115267507612005</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98.37147887323944</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54.20814479638009</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40.19327915660004</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2012-01-17T00:19:45Z</dcterms:modified>
  <cp:category/>
  <cp:version/>
  <cp:contentType/>
  <cp:contentStatus/>
</cp:coreProperties>
</file>